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michelle_deschenes_telefilm_ca/Documents/Bureau/To publish/"/>
    </mc:Choice>
  </mc:AlternateContent>
  <xr:revisionPtr revIDLastSave="1" documentId="13_ncr:4000b_{821BA0DD-D1E1-4B5B-A6C4-ADDA49CAC2EC}" xr6:coauthVersionLast="46" xr6:coauthVersionMax="46" xr10:uidLastSave="{86A6DCA1-0099-4810-8B95-6B5E62C88B9A}"/>
  <bookViews>
    <workbookView xWindow="35970" yWindow="690" windowWidth="18990" windowHeight="14190" tabRatio="443" firstSheet="1" activeTab="2" xr2:uid="{00000000-000D-0000-FFFF-FFFF00000000}"/>
  </bookViews>
  <sheets>
    <sheet name="Summary Page" sheetId="4" r:id="rId1"/>
    <sheet name="Allocation &amp; Origin Detail" sheetId="6" r:id="rId2"/>
    <sheet name="Costs Detail" sheetId="1" r:id="rId3"/>
    <sheet name="Final Financing" sheetId="5" r:id="rId4"/>
    <sheet name="Explanation of Variances" sheetId="3" r:id="rId5"/>
  </sheets>
  <definedNames>
    <definedName name="_xlnm.Print_Area" localSheetId="1">'Allocation &amp; Origin Detail'!$A$1:$R$48</definedName>
    <definedName name="_xlnm.Print_Area" localSheetId="2">'Costs Detail'!$A$3:$P$231</definedName>
    <definedName name="_xlnm.Print_Area" localSheetId="4">'Explanation of Variances'!$A$1:$E$42</definedName>
    <definedName name="_xlnm.Print_Area" localSheetId="3">'Final Financing'!$A$1:$F$34</definedName>
    <definedName name="_xlnm.Print_Area" localSheetId="0">'Summary Page'!$A$1:$I$48</definedName>
    <definedName name="_xlnm.Print_Titles" localSheetId="2">'Costs Detail'!$3:$3</definedName>
    <definedName name="_xlnm.Print_Titles" localSheetId="0">'Summary Page'!$7:$7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2" i="1" l="1"/>
  <c r="M52" i="1"/>
  <c r="L52" i="1"/>
  <c r="H52" i="1"/>
  <c r="I52" i="1"/>
  <c r="G52" i="1"/>
  <c r="I188" i="1"/>
  <c r="I171" i="1"/>
  <c r="I172" i="1"/>
  <c r="I173" i="1"/>
  <c r="H215" i="1"/>
  <c r="G215" i="1"/>
  <c r="L215" i="1"/>
  <c r="I215" i="1"/>
  <c r="P215" i="1"/>
  <c r="M215" i="1"/>
  <c r="I198" i="1"/>
  <c r="I199" i="1"/>
  <c r="I200" i="1"/>
  <c r="I201" i="1"/>
  <c r="I41" i="1"/>
  <c r="AH171" i="1"/>
  <c r="AI171" i="1"/>
  <c r="AK171" i="1"/>
  <c r="AH172" i="1"/>
  <c r="AI172" i="1"/>
  <c r="AK172" i="1"/>
  <c r="AH173" i="1"/>
  <c r="AI173" i="1"/>
  <c r="AK173" i="1"/>
  <c r="AA171" i="1"/>
  <c r="AB171" i="1"/>
  <c r="AC171" i="1"/>
  <c r="AD171" i="1"/>
  <c r="AE171" i="1"/>
  <c r="AF171" i="1"/>
  <c r="AA172" i="1"/>
  <c r="AB172" i="1"/>
  <c r="AC172" i="1"/>
  <c r="AD172" i="1"/>
  <c r="AE172" i="1"/>
  <c r="AF172" i="1"/>
  <c r="AA173" i="1"/>
  <c r="AB173" i="1"/>
  <c r="AC173" i="1"/>
  <c r="AD173" i="1"/>
  <c r="AE173" i="1"/>
  <c r="AF173" i="1"/>
  <c r="AH35" i="1"/>
  <c r="AI35" i="1"/>
  <c r="AJ35" i="1"/>
  <c r="AK35" i="1"/>
  <c r="AH36" i="1"/>
  <c r="AI36" i="1"/>
  <c r="AK36" i="1"/>
  <c r="AH37" i="1"/>
  <c r="AI37" i="1"/>
  <c r="AK37" i="1"/>
  <c r="AH38" i="1"/>
  <c r="AI38" i="1"/>
  <c r="AK38" i="1"/>
  <c r="AH39" i="1"/>
  <c r="AI39" i="1"/>
  <c r="AK39" i="1"/>
  <c r="AH40" i="1"/>
  <c r="AI40" i="1"/>
  <c r="AK40" i="1"/>
  <c r="AH41" i="1"/>
  <c r="AI41" i="1"/>
  <c r="AK41" i="1"/>
  <c r="AA35" i="1"/>
  <c r="AB35" i="1"/>
  <c r="AC35" i="1"/>
  <c r="AD35" i="1"/>
  <c r="AE35" i="1"/>
  <c r="AF35" i="1"/>
  <c r="AA36" i="1"/>
  <c r="AB36" i="1"/>
  <c r="AC36" i="1"/>
  <c r="AD36" i="1"/>
  <c r="AE36" i="1"/>
  <c r="AF36" i="1"/>
  <c r="AA37" i="1"/>
  <c r="AB37" i="1"/>
  <c r="AC37" i="1"/>
  <c r="AD37" i="1"/>
  <c r="AE37" i="1"/>
  <c r="AF37" i="1"/>
  <c r="AA38" i="1"/>
  <c r="AB38" i="1"/>
  <c r="AC38" i="1"/>
  <c r="AD38" i="1"/>
  <c r="AE38" i="1"/>
  <c r="AF38" i="1"/>
  <c r="AA39" i="1"/>
  <c r="AB39" i="1"/>
  <c r="AC39" i="1"/>
  <c r="AD39" i="1"/>
  <c r="AE39" i="1"/>
  <c r="AF39" i="1"/>
  <c r="AA40" i="1"/>
  <c r="AB40" i="1"/>
  <c r="AC40" i="1"/>
  <c r="AD40" i="1"/>
  <c r="AE40" i="1"/>
  <c r="AF40" i="1"/>
  <c r="AA41" i="1"/>
  <c r="AB41" i="1"/>
  <c r="AC41" i="1"/>
  <c r="AD41" i="1"/>
  <c r="AE41" i="1"/>
  <c r="AF41" i="1"/>
  <c r="P41" i="1"/>
  <c r="G41" i="1"/>
  <c r="AJ41" i="1"/>
  <c r="H41" i="1"/>
  <c r="L41" i="1"/>
  <c r="P198" i="1"/>
  <c r="P199" i="1"/>
  <c r="P200" i="1"/>
  <c r="P201" i="1"/>
  <c r="L198" i="1"/>
  <c r="L199" i="1"/>
  <c r="L200" i="1"/>
  <c r="L201" i="1"/>
  <c r="H199" i="1"/>
  <c r="G198" i="1"/>
  <c r="H198" i="1" s="1"/>
  <c r="G199" i="1"/>
  <c r="G200" i="1"/>
  <c r="H200" i="1"/>
  <c r="G201" i="1"/>
  <c r="H201" i="1"/>
  <c r="P188" i="1"/>
  <c r="L188" i="1"/>
  <c r="G188" i="1"/>
  <c r="H188" i="1" s="1"/>
  <c r="F180" i="1"/>
  <c r="F28" i="4" s="1"/>
  <c r="F30" i="4" s="1"/>
  <c r="E180" i="1"/>
  <c r="G171" i="1"/>
  <c r="AJ171" i="1" s="1"/>
  <c r="H171" i="1"/>
  <c r="G172" i="1"/>
  <c r="H172" i="1"/>
  <c r="G173" i="1"/>
  <c r="H173" i="1" s="1"/>
  <c r="L171" i="1"/>
  <c r="L172" i="1"/>
  <c r="L173" i="1"/>
  <c r="P171" i="1"/>
  <c r="P172" i="1"/>
  <c r="P173" i="1"/>
  <c r="G228" i="1"/>
  <c r="D39" i="6" s="1"/>
  <c r="G224" i="1"/>
  <c r="G9" i="1"/>
  <c r="H9" i="1" s="1"/>
  <c r="I9" i="1"/>
  <c r="L9" i="1"/>
  <c r="M9" i="1"/>
  <c r="P9" i="1"/>
  <c r="AK197" i="1"/>
  <c r="AI197" i="1"/>
  <c r="AH197" i="1"/>
  <c r="AF197" i="1"/>
  <c r="AE197" i="1"/>
  <c r="AD197" i="1"/>
  <c r="AC197" i="1"/>
  <c r="AB197" i="1"/>
  <c r="AA197" i="1"/>
  <c r="AK196" i="1"/>
  <c r="AI196" i="1"/>
  <c r="AH196" i="1"/>
  <c r="AF196" i="1"/>
  <c r="AE196" i="1"/>
  <c r="AD196" i="1"/>
  <c r="AC196" i="1"/>
  <c r="AB196" i="1"/>
  <c r="AA196" i="1"/>
  <c r="AK192" i="1"/>
  <c r="AI192" i="1"/>
  <c r="AH192" i="1"/>
  <c r="AF192" i="1"/>
  <c r="AE192" i="1"/>
  <c r="AD192" i="1"/>
  <c r="AC192" i="1"/>
  <c r="AB192" i="1"/>
  <c r="AA192" i="1"/>
  <c r="AK191" i="1"/>
  <c r="AI191" i="1"/>
  <c r="AH191" i="1"/>
  <c r="AF191" i="1"/>
  <c r="AE191" i="1"/>
  <c r="AD191" i="1"/>
  <c r="AC191" i="1"/>
  <c r="AB191" i="1"/>
  <c r="AA191" i="1"/>
  <c r="AK190" i="1"/>
  <c r="AI190" i="1"/>
  <c r="AH190" i="1"/>
  <c r="AF190" i="1"/>
  <c r="AE190" i="1"/>
  <c r="AD190" i="1"/>
  <c r="AC190" i="1"/>
  <c r="AB190" i="1"/>
  <c r="AA190" i="1"/>
  <c r="AK177" i="1"/>
  <c r="AI177" i="1"/>
  <c r="AH177" i="1"/>
  <c r="AF177" i="1"/>
  <c r="AE177" i="1"/>
  <c r="AD177" i="1"/>
  <c r="AC177" i="1"/>
  <c r="AB177" i="1"/>
  <c r="AA177" i="1"/>
  <c r="AK176" i="1"/>
  <c r="AI176" i="1"/>
  <c r="AH176" i="1"/>
  <c r="AF176" i="1"/>
  <c r="AE176" i="1"/>
  <c r="AD176" i="1"/>
  <c r="AC176" i="1"/>
  <c r="AB176" i="1"/>
  <c r="AA176" i="1"/>
  <c r="AK118" i="1"/>
  <c r="AI118" i="1"/>
  <c r="AH118" i="1"/>
  <c r="AF118" i="1"/>
  <c r="AE118" i="1"/>
  <c r="AD118" i="1"/>
  <c r="AC118" i="1"/>
  <c r="AB118" i="1"/>
  <c r="AA118" i="1"/>
  <c r="AK117" i="1"/>
  <c r="AI117" i="1"/>
  <c r="AH117" i="1"/>
  <c r="AF117" i="1"/>
  <c r="AE117" i="1"/>
  <c r="AD117" i="1"/>
  <c r="AC117" i="1"/>
  <c r="AB117" i="1"/>
  <c r="AA117" i="1"/>
  <c r="AK116" i="1"/>
  <c r="AI116" i="1"/>
  <c r="AH116" i="1"/>
  <c r="AF116" i="1"/>
  <c r="AE116" i="1"/>
  <c r="AD116" i="1"/>
  <c r="AC116" i="1"/>
  <c r="AB116" i="1"/>
  <c r="AA116" i="1"/>
  <c r="AK115" i="1"/>
  <c r="AI115" i="1"/>
  <c r="AH115" i="1"/>
  <c r="AF115" i="1"/>
  <c r="AE115" i="1"/>
  <c r="AD115" i="1"/>
  <c r="AC115" i="1"/>
  <c r="AB115" i="1"/>
  <c r="AA115" i="1"/>
  <c r="AK114" i="1"/>
  <c r="AI114" i="1"/>
  <c r="AH114" i="1"/>
  <c r="AF114" i="1"/>
  <c r="AE114" i="1"/>
  <c r="AD114" i="1"/>
  <c r="AC114" i="1"/>
  <c r="AB114" i="1"/>
  <c r="AA114" i="1"/>
  <c r="AK113" i="1"/>
  <c r="AI113" i="1"/>
  <c r="AH113" i="1"/>
  <c r="AF113" i="1"/>
  <c r="AE113" i="1"/>
  <c r="AD113" i="1"/>
  <c r="AC113" i="1"/>
  <c r="AB113" i="1"/>
  <c r="AA113" i="1"/>
  <c r="AK112" i="1"/>
  <c r="AI112" i="1"/>
  <c r="AH112" i="1"/>
  <c r="AF112" i="1"/>
  <c r="AE112" i="1"/>
  <c r="AD112" i="1"/>
  <c r="AC112" i="1"/>
  <c r="AB112" i="1"/>
  <c r="AA112" i="1"/>
  <c r="AK111" i="1"/>
  <c r="AI111" i="1"/>
  <c r="AH111" i="1"/>
  <c r="AF111" i="1"/>
  <c r="AE111" i="1"/>
  <c r="AD111" i="1"/>
  <c r="AC111" i="1"/>
  <c r="AB111" i="1"/>
  <c r="AA111" i="1"/>
  <c r="P197" i="1"/>
  <c r="M197" i="1"/>
  <c r="L197" i="1"/>
  <c r="I197" i="1"/>
  <c r="G197" i="1"/>
  <c r="H197" i="1"/>
  <c r="P196" i="1"/>
  <c r="M196" i="1"/>
  <c r="L196" i="1"/>
  <c r="I196" i="1"/>
  <c r="G196" i="1"/>
  <c r="AJ196" i="1"/>
  <c r="P195" i="1"/>
  <c r="M195" i="1"/>
  <c r="L195" i="1"/>
  <c r="I195" i="1"/>
  <c r="G195" i="1"/>
  <c r="H195" i="1" s="1"/>
  <c r="P194" i="1"/>
  <c r="M194" i="1"/>
  <c r="L194" i="1"/>
  <c r="I194" i="1"/>
  <c r="G194" i="1"/>
  <c r="H194" i="1"/>
  <c r="P193" i="1"/>
  <c r="M193" i="1"/>
  <c r="L193" i="1"/>
  <c r="I193" i="1"/>
  <c r="G193" i="1"/>
  <c r="H193" i="1"/>
  <c r="P192" i="1"/>
  <c r="M192" i="1"/>
  <c r="L192" i="1"/>
  <c r="I192" i="1"/>
  <c r="G192" i="1"/>
  <c r="AJ192" i="1"/>
  <c r="P191" i="1"/>
  <c r="M191" i="1"/>
  <c r="L191" i="1"/>
  <c r="I191" i="1"/>
  <c r="G191" i="1"/>
  <c r="H191" i="1" s="1"/>
  <c r="P190" i="1"/>
  <c r="M190" i="1"/>
  <c r="L190" i="1"/>
  <c r="I190" i="1"/>
  <c r="G190" i="1"/>
  <c r="H190" i="1"/>
  <c r="P177" i="1"/>
  <c r="M177" i="1"/>
  <c r="L177" i="1"/>
  <c r="P176" i="1"/>
  <c r="M176" i="1"/>
  <c r="L176" i="1"/>
  <c r="I177" i="1"/>
  <c r="G177" i="1"/>
  <c r="AJ177" i="1"/>
  <c r="I176" i="1"/>
  <c r="G176" i="1"/>
  <c r="AJ176" i="1"/>
  <c r="P118" i="1"/>
  <c r="P117" i="1"/>
  <c r="P116" i="1"/>
  <c r="P115" i="1"/>
  <c r="P114" i="1"/>
  <c r="P113" i="1"/>
  <c r="P112" i="1"/>
  <c r="P111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I118" i="1"/>
  <c r="I117" i="1"/>
  <c r="I116" i="1"/>
  <c r="I115" i="1"/>
  <c r="I114" i="1"/>
  <c r="I113" i="1"/>
  <c r="I112" i="1"/>
  <c r="I111" i="1"/>
  <c r="G118" i="1"/>
  <c r="H118" i="1"/>
  <c r="G117" i="1"/>
  <c r="H117" i="1"/>
  <c r="G116" i="1"/>
  <c r="H116" i="1" s="1"/>
  <c r="G115" i="1"/>
  <c r="H115" i="1"/>
  <c r="G114" i="1"/>
  <c r="H114" i="1"/>
  <c r="G113" i="1"/>
  <c r="H113" i="1"/>
  <c r="G112" i="1"/>
  <c r="H112" i="1" s="1"/>
  <c r="G111" i="1"/>
  <c r="H111" i="1"/>
  <c r="I228" i="1"/>
  <c r="D17" i="5"/>
  <c r="D21" i="5"/>
  <c r="D20" i="5"/>
  <c r="D19" i="5"/>
  <c r="C39" i="6"/>
  <c r="I39" i="4"/>
  <c r="F39" i="4"/>
  <c r="C39" i="4"/>
  <c r="D16" i="5"/>
  <c r="D18" i="5"/>
  <c r="D22" i="5"/>
  <c r="D23" i="5"/>
  <c r="D24" i="5"/>
  <c r="D25" i="5"/>
  <c r="D26" i="5"/>
  <c r="E33" i="5"/>
  <c r="M14" i="1"/>
  <c r="M15" i="1"/>
  <c r="M18" i="1"/>
  <c r="M19" i="1"/>
  <c r="M24" i="1"/>
  <c r="M25" i="1"/>
  <c r="M26" i="1"/>
  <c r="M27" i="1"/>
  <c r="M28" i="1"/>
  <c r="M34" i="1"/>
  <c r="M36" i="1"/>
  <c r="M37" i="1"/>
  <c r="M38" i="1"/>
  <c r="M39" i="1"/>
  <c r="M40" i="1"/>
  <c r="M42" i="1"/>
  <c r="M43" i="1"/>
  <c r="M47" i="1"/>
  <c r="M48" i="1"/>
  <c r="M50" i="1"/>
  <c r="M51" i="1"/>
  <c r="M53" i="1"/>
  <c r="M54" i="1"/>
  <c r="M55" i="1"/>
  <c r="M56" i="1"/>
  <c r="M57" i="1"/>
  <c r="M62" i="1"/>
  <c r="M63" i="1"/>
  <c r="M64" i="1"/>
  <c r="M65" i="1"/>
  <c r="M66" i="1"/>
  <c r="M67" i="1"/>
  <c r="M68" i="1"/>
  <c r="M69" i="1"/>
  <c r="M70" i="1"/>
  <c r="M71" i="1"/>
  <c r="M72" i="1"/>
  <c r="M73" i="1"/>
  <c r="M77" i="1"/>
  <c r="M78" i="1"/>
  <c r="M79" i="1"/>
  <c r="M80" i="1"/>
  <c r="M81" i="1"/>
  <c r="M82" i="1"/>
  <c r="M83" i="1"/>
  <c r="M84" i="1"/>
  <c r="M85" i="1"/>
  <c r="M90" i="1"/>
  <c r="M91" i="1"/>
  <c r="M92" i="1"/>
  <c r="M93" i="1"/>
  <c r="M94" i="1"/>
  <c r="M95" i="1"/>
  <c r="M99" i="1"/>
  <c r="M100" i="1"/>
  <c r="M101" i="1"/>
  <c r="M105" i="1"/>
  <c r="M106" i="1"/>
  <c r="M107" i="1"/>
  <c r="M108" i="1"/>
  <c r="M109" i="1"/>
  <c r="M110" i="1"/>
  <c r="M119" i="1"/>
  <c r="M120" i="1"/>
  <c r="M121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70" i="1"/>
  <c r="M174" i="1"/>
  <c r="M175" i="1"/>
  <c r="M178" i="1"/>
  <c r="M179" i="1"/>
  <c r="M184" i="1"/>
  <c r="M186" i="1"/>
  <c r="M189" i="1"/>
  <c r="M202" i="1"/>
  <c r="M203" i="1"/>
  <c r="M211" i="1"/>
  <c r="M212" i="1"/>
  <c r="M216" i="1"/>
  <c r="M217" i="1"/>
  <c r="M218" i="1"/>
  <c r="M219" i="1"/>
  <c r="I219" i="1"/>
  <c r="I218" i="1"/>
  <c r="I217" i="1"/>
  <c r="I216" i="1"/>
  <c r="I212" i="1"/>
  <c r="I211" i="1"/>
  <c r="I203" i="1"/>
  <c r="I202" i="1"/>
  <c r="I189" i="1"/>
  <c r="I186" i="1"/>
  <c r="I184" i="1"/>
  <c r="I179" i="1"/>
  <c r="I178" i="1"/>
  <c r="I175" i="1"/>
  <c r="I174" i="1"/>
  <c r="I170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1" i="1"/>
  <c r="I120" i="1"/>
  <c r="I119" i="1"/>
  <c r="I110" i="1"/>
  <c r="I109" i="1"/>
  <c r="I108" i="1"/>
  <c r="I107" i="1"/>
  <c r="I106" i="1"/>
  <c r="I105" i="1"/>
  <c r="I101" i="1"/>
  <c r="I100" i="1"/>
  <c r="I99" i="1"/>
  <c r="I95" i="1"/>
  <c r="I94" i="1"/>
  <c r="I93" i="1"/>
  <c r="I92" i="1"/>
  <c r="I91" i="1"/>
  <c r="I90" i="1"/>
  <c r="I85" i="1"/>
  <c r="I84" i="1"/>
  <c r="I83" i="1"/>
  <c r="I82" i="1"/>
  <c r="I81" i="1"/>
  <c r="I80" i="1"/>
  <c r="I79" i="1"/>
  <c r="I78" i="1"/>
  <c r="I77" i="1"/>
  <c r="I73" i="1"/>
  <c r="I72" i="1"/>
  <c r="I71" i="1"/>
  <c r="I70" i="1"/>
  <c r="I69" i="1"/>
  <c r="I68" i="1"/>
  <c r="I67" i="1"/>
  <c r="I66" i="1"/>
  <c r="I65" i="1"/>
  <c r="I64" i="1"/>
  <c r="I63" i="1"/>
  <c r="I62" i="1"/>
  <c r="I57" i="1"/>
  <c r="I56" i="1"/>
  <c r="I55" i="1"/>
  <c r="I54" i="1"/>
  <c r="I53" i="1"/>
  <c r="I51" i="1"/>
  <c r="I50" i="1"/>
  <c r="I48" i="1"/>
  <c r="I47" i="1"/>
  <c r="I43" i="1"/>
  <c r="I42" i="1"/>
  <c r="I40" i="1"/>
  <c r="I39" i="1"/>
  <c r="I38" i="1"/>
  <c r="I37" i="1"/>
  <c r="I36" i="1"/>
  <c r="I34" i="1"/>
  <c r="I28" i="1"/>
  <c r="I27" i="1"/>
  <c r="I26" i="1"/>
  <c r="I25" i="1"/>
  <c r="I24" i="1"/>
  <c r="I19" i="1"/>
  <c r="I18" i="1"/>
  <c r="I15" i="1"/>
  <c r="I14" i="1"/>
  <c r="E47" i="6"/>
  <c r="C4" i="3"/>
  <c r="C3" i="3"/>
  <c r="C2" i="3"/>
  <c r="C1" i="3"/>
  <c r="C4" i="5"/>
  <c r="C3" i="5"/>
  <c r="C2" i="5"/>
  <c r="C1" i="5"/>
  <c r="C2" i="6"/>
  <c r="C3" i="6"/>
  <c r="C4" i="6"/>
  <c r="C1" i="6"/>
  <c r="C37" i="6"/>
  <c r="C36" i="6"/>
  <c r="C27" i="5"/>
  <c r="D11" i="5"/>
  <c r="AK228" i="1"/>
  <c r="P39" i="6"/>
  <c r="AI228" i="1"/>
  <c r="N39" i="6"/>
  <c r="AH228" i="1"/>
  <c r="M39" i="6" s="1"/>
  <c r="AK226" i="1"/>
  <c r="AI226" i="1"/>
  <c r="N37" i="6"/>
  <c r="AH226" i="1"/>
  <c r="M37" i="6" s="1"/>
  <c r="AK224" i="1"/>
  <c r="P36" i="6"/>
  <c r="AI224" i="1"/>
  <c r="N36" i="6" s="1"/>
  <c r="AH224" i="1"/>
  <c r="AA226" i="1"/>
  <c r="AK219" i="1"/>
  <c r="AI219" i="1"/>
  <c r="AH219" i="1"/>
  <c r="AK218" i="1"/>
  <c r="AI218" i="1"/>
  <c r="AH218" i="1"/>
  <c r="AK217" i="1"/>
  <c r="AI217" i="1"/>
  <c r="AH217" i="1"/>
  <c r="AK216" i="1"/>
  <c r="AI216" i="1"/>
  <c r="AH216" i="1"/>
  <c r="AK214" i="1"/>
  <c r="AI214" i="1"/>
  <c r="AH214" i="1"/>
  <c r="AK213" i="1"/>
  <c r="AI213" i="1"/>
  <c r="AH213" i="1"/>
  <c r="AK212" i="1"/>
  <c r="AI212" i="1"/>
  <c r="AI220" i="1" s="1"/>
  <c r="AH212" i="1"/>
  <c r="AK211" i="1"/>
  <c r="AI211" i="1"/>
  <c r="AH211" i="1"/>
  <c r="AK210" i="1"/>
  <c r="AI210" i="1"/>
  <c r="AH210" i="1"/>
  <c r="AK203" i="1"/>
  <c r="AI203" i="1"/>
  <c r="AH203" i="1"/>
  <c r="AK202" i="1"/>
  <c r="AI202" i="1"/>
  <c r="AH202" i="1"/>
  <c r="AK195" i="1"/>
  <c r="AI195" i="1"/>
  <c r="AH195" i="1"/>
  <c r="AK194" i="1"/>
  <c r="AI194" i="1"/>
  <c r="AH194" i="1"/>
  <c r="AK193" i="1"/>
  <c r="AI193" i="1"/>
  <c r="AH193" i="1"/>
  <c r="AK189" i="1"/>
  <c r="AI189" i="1"/>
  <c r="AH189" i="1"/>
  <c r="AH204" i="1"/>
  <c r="M29" i="6" s="1"/>
  <c r="AK187" i="1"/>
  <c r="AI187" i="1"/>
  <c r="AH187" i="1"/>
  <c r="AK186" i="1"/>
  <c r="AI186" i="1"/>
  <c r="AH186" i="1"/>
  <c r="AK185" i="1"/>
  <c r="AI185" i="1"/>
  <c r="AH185" i="1"/>
  <c r="AK184" i="1"/>
  <c r="AK204" i="1" s="1"/>
  <c r="P29" i="6" s="1"/>
  <c r="AI184" i="1"/>
  <c r="AH184" i="1"/>
  <c r="AK179" i="1"/>
  <c r="AI179" i="1"/>
  <c r="AH179" i="1"/>
  <c r="AK178" i="1"/>
  <c r="AI178" i="1"/>
  <c r="AH178" i="1"/>
  <c r="AK175" i="1"/>
  <c r="AI175" i="1"/>
  <c r="AH175" i="1"/>
  <c r="AK174" i="1"/>
  <c r="AI174" i="1"/>
  <c r="AH174" i="1"/>
  <c r="AK170" i="1"/>
  <c r="AI170" i="1"/>
  <c r="AH170" i="1"/>
  <c r="AK162" i="1"/>
  <c r="AI162" i="1"/>
  <c r="AH162" i="1"/>
  <c r="AK161" i="1"/>
  <c r="AI161" i="1"/>
  <c r="AH161" i="1"/>
  <c r="AK160" i="1"/>
  <c r="AI160" i="1"/>
  <c r="AH160" i="1"/>
  <c r="AK159" i="1"/>
  <c r="AI159" i="1"/>
  <c r="AH159" i="1"/>
  <c r="AK158" i="1"/>
  <c r="AI158" i="1"/>
  <c r="AH158" i="1"/>
  <c r="AK157" i="1"/>
  <c r="AI157" i="1"/>
  <c r="AH157" i="1"/>
  <c r="AK156" i="1"/>
  <c r="AI156" i="1"/>
  <c r="AH156" i="1"/>
  <c r="AK155" i="1"/>
  <c r="AI155" i="1"/>
  <c r="AH155" i="1"/>
  <c r="AK154" i="1"/>
  <c r="AI154" i="1"/>
  <c r="AH154" i="1"/>
  <c r="AK153" i="1"/>
  <c r="AI153" i="1"/>
  <c r="AH153" i="1"/>
  <c r="AK152" i="1"/>
  <c r="AI152" i="1"/>
  <c r="AH152" i="1"/>
  <c r="AK151" i="1"/>
  <c r="AI151" i="1"/>
  <c r="AH151" i="1"/>
  <c r="AK150" i="1"/>
  <c r="AI150" i="1"/>
  <c r="AH150" i="1"/>
  <c r="AK149" i="1"/>
  <c r="AI149" i="1"/>
  <c r="AH149" i="1"/>
  <c r="AK148" i="1"/>
  <c r="AI148" i="1"/>
  <c r="AH148" i="1"/>
  <c r="AK144" i="1"/>
  <c r="AI144" i="1"/>
  <c r="AH144" i="1"/>
  <c r="AK143" i="1"/>
  <c r="AI143" i="1"/>
  <c r="AH143" i="1"/>
  <c r="AK142" i="1"/>
  <c r="AI142" i="1"/>
  <c r="AH142" i="1"/>
  <c r="AK141" i="1"/>
  <c r="AI141" i="1"/>
  <c r="AH141" i="1"/>
  <c r="AK140" i="1"/>
  <c r="AI140" i="1"/>
  <c r="AH140" i="1"/>
  <c r="AK139" i="1"/>
  <c r="AI139" i="1"/>
  <c r="AH139" i="1"/>
  <c r="AK138" i="1"/>
  <c r="AI138" i="1"/>
  <c r="AH138" i="1"/>
  <c r="AK137" i="1"/>
  <c r="AI137" i="1"/>
  <c r="AH137" i="1"/>
  <c r="AK136" i="1"/>
  <c r="AI136" i="1"/>
  <c r="AH136" i="1"/>
  <c r="AK135" i="1"/>
  <c r="AI135" i="1"/>
  <c r="AH135" i="1"/>
  <c r="AK134" i="1"/>
  <c r="AI134" i="1"/>
  <c r="AH134" i="1"/>
  <c r="AK133" i="1"/>
  <c r="AI133" i="1"/>
  <c r="AH133" i="1"/>
  <c r="AK132" i="1"/>
  <c r="AI132" i="1"/>
  <c r="AH132" i="1"/>
  <c r="AK131" i="1"/>
  <c r="AI131" i="1"/>
  <c r="AH131" i="1"/>
  <c r="AK130" i="1"/>
  <c r="AI130" i="1"/>
  <c r="AH130" i="1"/>
  <c r="AK129" i="1"/>
  <c r="AI129" i="1"/>
  <c r="AH129" i="1"/>
  <c r="AK128" i="1"/>
  <c r="AI128" i="1"/>
  <c r="AH128" i="1"/>
  <c r="AK127" i="1"/>
  <c r="AI127" i="1"/>
  <c r="AH127" i="1"/>
  <c r="AK121" i="1"/>
  <c r="AI121" i="1"/>
  <c r="AH121" i="1"/>
  <c r="AK120" i="1"/>
  <c r="AI120" i="1"/>
  <c r="AH120" i="1"/>
  <c r="AK119" i="1"/>
  <c r="AI119" i="1"/>
  <c r="AH119" i="1"/>
  <c r="AK110" i="1"/>
  <c r="AI110" i="1"/>
  <c r="AH110" i="1"/>
  <c r="AK109" i="1"/>
  <c r="AI109" i="1"/>
  <c r="AH109" i="1"/>
  <c r="AK108" i="1"/>
  <c r="AI108" i="1"/>
  <c r="AH108" i="1"/>
  <c r="AK107" i="1"/>
  <c r="AI107" i="1"/>
  <c r="AH107" i="1"/>
  <c r="AK106" i="1"/>
  <c r="AI106" i="1"/>
  <c r="AH106" i="1"/>
  <c r="AK105" i="1"/>
  <c r="AI105" i="1"/>
  <c r="AI122" i="1" s="1"/>
  <c r="N19" i="6" s="1"/>
  <c r="AH105" i="1"/>
  <c r="AK101" i="1"/>
  <c r="AI101" i="1"/>
  <c r="AH101" i="1"/>
  <c r="AK100" i="1"/>
  <c r="AI100" i="1"/>
  <c r="AH100" i="1"/>
  <c r="AK99" i="1"/>
  <c r="AI99" i="1"/>
  <c r="AH99" i="1"/>
  <c r="AH102" i="1"/>
  <c r="M18" i="6" s="1"/>
  <c r="AK95" i="1"/>
  <c r="AI95" i="1"/>
  <c r="AH95" i="1"/>
  <c r="AK94" i="1"/>
  <c r="AI94" i="1"/>
  <c r="AH94" i="1"/>
  <c r="AK93" i="1"/>
  <c r="AI93" i="1"/>
  <c r="AH93" i="1"/>
  <c r="AK92" i="1"/>
  <c r="AI92" i="1"/>
  <c r="AH92" i="1"/>
  <c r="AK91" i="1"/>
  <c r="AI91" i="1"/>
  <c r="AH91" i="1"/>
  <c r="AK90" i="1"/>
  <c r="AI90" i="1"/>
  <c r="AH90" i="1"/>
  <c r="AK89" i="1"/>
  <c r="AI89" i="1"/>
  <c r="AH89" i="1"/>
  <c r="AK85" i="1"/>
  <c r="AI85" i="1"/>
  <c r="AH85" i="1"/>
  <c r="AK84" i="1"/>
  <c r="AI84" i="1"/>
  <c r="AH84" i="1"/>
  <c r="AK83" i="1"/>
  <c r="AI83" i="1"/>
  <c r="AH83" i="1"/>
  <c r="AK82" i="1"/>
  <c r="AI82" i="1"/>
  <c r="AH82" i="1"/>
  <c r="AK81" i="1"/>
  <c r="AI81" i="1"/>
  <c r="AH81" i="1"/>
  <c r="AK80" i="1"/>
  <c r="AI80" i="1"/>
  <c r="AH80" i="1"/>
  <c r="AH86" i="1" s="1"/>
  <c r="AK79" i="1"/>
  <c r="AI79" i="1"/>
  <c r="AH79" i="1"/>
  <c r="AK78" i="1"/>
  <c r="AK86" i="1" s="1"/>
  <c r="AI78" i="1"/>
  <c r="AH78" i="1"/>
  <c r="AK77" i="1"/>
  <c r="AI77" i="1"/>
  <c r="AH77" i="1"/>
  <c r="AK73" i="1"/>
  <c r="AI73" i="1"/>
  <c r="AH73" i="1"/>
  <c r="AK72" i="1"/>
  <c r="AI72" i="1"/>
  <c r="AH72" i="1"/>
  <c r="AK71" i="1"/>
  <c r="AI71" i="1"/>
  <c r="AH71" i="1"/>
  <c r="AK70" i="1"/>
  <c r="AI70" i="1"/>
  <c r="AH70" i="1"/>
  <c r="AK69" i="1"/>
  <c r="AI69" i="1"/>
  <c r="AH69" i="1"/>
  <c r="AK68" i="1"/>
  <c r="AI68" i="1"/>
  <c r="AH68" i="1"/>
  <c r="AK67" i="1"/>
  <c r="AI67" i="1"/>
  <c r="AH67" i="1"/>
  <c r="AK66" i="1"/>
  <c r="AI66" i="1"/>
  <c r="AH66" i="1"/>
  <c r="AK65" i="1"/>
  <c r="AI65" i="1"/>
  <c r="AH65" i="1"/>
  <c r="AK64" i="1"/>
  <c r="AI64" i="1"/>
  <c r="AH64" i="1"/>
  <c r="AK63" i="1"/>
  <c r="AI63" i="1"/>
  <c r="AH63" i="1"/>
  <c r="AK62" i="1"/>
  <c r="AI62" i="1"/>
  <c r="AI74" i="1" s="1"/>
  <c r="N15" i="6" s="1"/>
  <c r="AH62" i="1"/>
  <c r="AK61" i="1"/>
  <c r="AI61" i="1"/>
  <c r="AH61" i="1"/>
  <c r="AK57" i="1"/>
  <c r="AI57" i="1"/>
  <c r="AH57" i="1"/>
  <c r="AK56" i="1"/>
  <c r="AI56" i="1"/>
  <c r="AH56" i="1"/>
  <c r="AK55" i="1"/>
  <c r="AI55" i="1"/>
  <c r="AH55" i="1"/>
  <c r="AK54" i="1"/>
  <c r="AI54" i="1"/>
  <c r="AH54" i="1"/>
  <c r="AK53" i="1"/>
  <c r="AI53" i="1"/>
  <c r="AH53" i="1"/>
  <c r="AK51" i="1"/>
  <c r="AI51" i="1"/>
  <c r="AH51" i="1"/>
  <c r="AK50" i="1"/>
  <c r="AI50" i="1"/>
  <c r="AH50" i="1"/>
  <c r="AK49" i="1"/>
  <c r="AI49" i="1"/>
  <c r="AH49" i="1"/>
  <c r="AK48" i="1"/>
  <c r="AI48" i="1"/>
  <c r="AH48" i="1"/>
  <c r="AK47" i="1"/>
  <c r="AK58" i="1" s="1"/>
  <c r="P14" i="6" s="1"/>
  <c r="AI47" i="1"/>
  <c r="AI58" i="1" s="1"/>
  <c r="N14" i="6" s="1"/>
  <c r="AH47" i="1"/>
  <c r="AK43" i="1"/>
  <c r="AI43" i="1"/>
  <c r="AH43" i="1"/>
  <c r="AK42" i="1"/>
  <c r="AI42" i="1"/>
  <c r="AH42" i="1"/>
  <c r="AK34" i="1"/>
  <c r="AK44" i="1"/>
  <c r="P13" i="6" s="1"/>
  <c r="AI34" i="1"/>
  <c r="AI44" i="1" s="1"/>
  <c r="N13" i="6" s="1"/>
  <c r="N20" i="6" s="1"/>
  <c r="AH34" i="1"/>
  <c r="AH44" i="1" s="1"/>
  <c r="M13" i="6" s="1"/>
  <c r="AK28" i="1"/>
  <c r="AI28" i="1"/>
  <c r="AH28" i="1"/>
  <c r="AK27" i="1"/>
  <c r="AI27" i="1"/>
  <c r="AH27" i="1"/>
  <c r="AH29" i="1" s="1"/>
  <c r="M10" i="6" s="1"/>
  <c r="AK26" i="1"/>
  <c r="AI26" i="1"/>
  <c r="AH26" i="1"/>
  <c r="AK25" i="1"/>
  <c r="AI25" i="1"/>
  <c r="AH25" i="1"/>
  <c r="AK24" i="1"/>
  <c r="AK29" i="1" s="1"/>
  <c r="P10" i="6" s="1"/>
  <c r="AI24" i="1"/>
  <c r="AH24" i="1"/>
  <c r="AK19" i="1"/>
  <c r="AI19" i="1"/>
  <c r="AH19" i="1"/>
  <c r="AK18" i="1"/>
  <c r="AI18" i="1"/>
  <c r="AH18" i="1"/>
  <c r="AI17" i="1"/>
  <c r="AH17" i="1"/>
  <c r="AH20" i="1" s="1"/>
  <c r="AK16" i="1"/>
  <c r="AK20" i="1" s="1"/>
  <c r="P9" i="6" s="1"/>
  <c r="AI16" i="1"/>
  <c r="AH16" i="1"/>
  <c r="AK15" i="1"/>
  <c r="AI15" i="1"/>
  <c r="AH15" i="1"/>
  <c r="AK14" i="1"/>
  <c r="AI14" i="1"/>
  <c r="AI20" i="1"/>
  <c r="N9" i="6" s="1"/>
  <c r="AH14" i="1"/>
  <c r="AK9" i="1"/>
  <c r="AK10" i="1" s="1"/>
  <c r="P8" i="6" s="1"/>
  <c r="AI9" i="1"/>
  <c r="AH9" i="1"/>
  <c r="AK8" i="1"/>
  <c r="AI8" i="1"/>
  <c r="AI10" i="1"/>
  <c r="N8" i="6" s="1"/>
  <c r="AH8" i="1"/>
  <c r="AH10" i="1" s="1"/>
  <c r="M8" i="6" s="1"/>
  <c r="AA8" i="1"/>
  <c r="AB8" i="1"/>
  <c r="AC8" i="1"/>
  <c r="P228" i="1"/>
  <c r="P226" i="1"/>
  <c r="P224" i="1"/>
  <c r="P219" i="1"/>
  <c r="P218" i="1"/>
  <c r="P217" i="1"/>
  <c r="P216" i="1"/>
  <c r="P214" i="1"/>
  <c r="P213" i="1"/>
  <c r="P212" i="1"/>
  <c r="P211" i="1"/>
  <c r="P203" i="1"/>
  <c r="P202" i="1"/>
  <c r="P189" i="1"/>
  <c r="P187" i="1"/>
  <c r="P186" i="1"/>
  <c r="P185" i="1"/>
  <c r="P184" i="1"/>
  <c r="P179" i="1"/>
  <c r="P178" i="1"/>
  <c r="P175" i="1"/>
  <c r="P174" i="1"/>
  <c r="P170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1" i="1"/>
  <c r="P120" i="1"/>
  <c r="P119" i="1"/>
  <c r="P110" i="1"/>
  <c r="P109" i="1"/>
  <c r="P108" i="1"/>
  <c r="P107" i="1"/>
  <c r="P106" i="1"/>
  <c r="P105" i="1"/>
  <c r="P101" i="1"/>
  <c r="P100" i="1"/>
  <c r="P99" i="1"/>
  <c r="P95" i="1"/>
  <c r="P94" i="1"/>
  <c r="P93" i="1"/>
  <c r="P92" i="1"/>
  <c r="P91" i="1"/>
  <c r="P90" i="1"/>
  <c r="P89" i="1"/>
  <c r="P85" i="1"/>
  <c r="P84" i="1"/>
  <c r="P83" i="1"/>
  <c r="P82" i="1"/>
  <c r="P81" i="1"/>
  <c r="P80" i="1"/>
  <c r="P79" i="1"/>
  <c r="P78" i="1"/>
  <c r="P77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57" i="1"/>
  <c r="P56" i="1"/>
  <c r="P55" i="1"/>
  <c r="P54" i="1"/>
  <c r="P53" i="1"/>
  <c r="P51" i="1"/>
  <c r="P50" i="1"/>
  <c r="P49" i="1"/>
  <c r="P48" i="1"/>
  <c r="P47" i="1"/>
  <c r="P43" i="1"/>
  <c r="P42" i="1"/>
  <c r="P40" i="1"/>
  <c r="P39" i="1"/>
  <c r="P38" i="1"/>
  <c r="P37" i="1"/>
  <c r="P36" i="1"/>
  <c r="P34" i="1"/>
  <c r="P28" i="1"/>
  <c r="P27" i="1"/>
  <c r="P26" i="1"/>
  <c r="P25" i="1"/>
  <c r="P24" i="1"/>
  <c r="P19" i="1"/>
  <c r="P18" i="1"/>
  <c r="P17" i="1"/>
  <c r="P16" i="1"/>
  <c r="P15" i="1"/>
  <c r="P14" i="1"/>
  <c r="P8" i="1"/>
  <c r="D12" i="5"/>
  <c r="D13" i="5"/>
  <c r="D14" i="5"/>
  <c r="D15" i="5"/>
  <c r="E220" i="1"/>
  <c r="E32" i="4" s="1"/>
  <c r="E33" i="4" s="1"/>
  <c r="F220" i="1"/>
  <c r="F32" i="4" s="1"/>
  <c r="F33" i="4" s="1"/>
  <c r="C220" i="1"/>
  <c r="E204" i="1"/>
  <c r="E29" i="4" s="1"/>
  <c r="F204" i="1"/>
  <c r="F29" i="4"/>
  <c r="C204" i="1"/>
  <c r="E28" i="4"/>
  <c r="E30" i="4" s="1"/>
  <c r="C180" i="1"/>
  <c r="C28" i="4" s="1"/>
  <c r="C28" i="6"/>
  <c r="E163" i="1"/>
  <c r="E23" i="4" s="1"/>
  <c r="F163" i="1"/>
  <c r="F23" i="4"/>
  <c r="C163" i="1"/>
  <c r="C23" i="6" s="1"/>
  <c r="E145" i="1"/>
  <c r="E22" i="4" s="1"/>
  <c r="F145" i="1"/>
  <c r="F22" i="4"/>
  <c r="C145" i="1"/>
  <c r="C22" i="6" s="1"/>
  <c r="C24" i="6" s="1"/>
  <c r="C22" i="4"/>
  <c r="E122" i="1"/>
  <c r="E19" i="4" s="1"/>
  <c r="F122" i="1"/>
  <c r="F19" i="4"/>
  <c r="C122" i="1"/>
  <c r="C19" i="4" s="1"/>
  <c r="E102" i="1"/>
  <c r="E18" i="4"/>
  <c r="F102" i="1"/>
  <c r="F18" i="4" s="1"/>
  <c r="C102" i="1"/>
  <c r="C18" i="6"/>
  <c r="E96" i="1"/>
  <c r="E17" i="4" s="1"/>
  <c r="F96" i="1"/>
  <c r="F17" i="4"/>
  <c r="C96" i="1"/>
  <c r="C17" i="6" s="1"/>
  <c r="E86" i="1"/>
  <c r="E16" i="4" s="1"/>
  <c r="F86" i="1"/>
  <c r="F16" i="4" s="1"/>
  <c r="C86" i="1"/>
  <c r="C16" i="6"/>
  <c r="E74" i="1"/>
  <c r="E15" i="4"/>
  <c r="F74" i="1"/>
  <c r="F15" i="4" s="1"/>
  <c r="C74" i="1"/>
  <c r="C15" i="4" s="1"/>
  <c r="E58" i="1"/>
  <c r="E14" i="4" s="1"/>
  <c r="F58" i="1"/>
  <c r="F14" i="4" s="1"/>
  <c r="C58" i="1"/>
  <c r="E44" i="1"/>
  <c r="E13" i="4"/>
  <c r="E20" i="4" s="1"/>
  <c r="F44" i="1"/>
  <c r="F13" i="4" s="1"/>
  <c r="C44" i="1"/>
  <c r="C13" i="6" s="1"/>
  <c r="E29" i="1"/>
  <c r="E10" i="4" s="1"/>
  <c r="F29" i="1"/>
  <c r="C29" i="1"/>
  <c r="C10" i="4" s="1"/>
  <c r="C10" i="1"/>
  <c r="E20" i="1"/>
  <c r="E9" i="4"/>
  <c r="F20" i="1"/>
  <c r="F9" i="4"/>
  <c r="C20" i="1"/>
  <c r="E10" i="1"/>
  <c r="F10" i="1"/>
  <c r="AF228" i="1"/>
  <c r="K39" i="6" s="1"/>
  <c r="AE228" i="1"/>
  <c r="J39" i="6"/>
  <c r="AC228" i="1"/>
  <c r="H39" i="6" s="1"/>
  <c r="AB228" i="1"/>
  <c r="G39" i="6"/>
  <c r="AA228" i="1"/>
  <c r="F39" i="6" s="1"/>
  <c r="L228" i="1"/>
  <c r="C37" i="4"/>
  <c r="F36" i="4"/>
  <c r="E36" i="4"/>
  <c r="C36" i="4"/>
  <c r="L40" i="1"/>
  <c r="G40" i="1"/>
  <c r="AJ40" i="1" s="1"/>
  <c r="AF224" i="1"/>
  <c r="K36" i="6"/>
  <c r="G226" i="1"/>
  <c r="AF226" i="1"/>
  <c r="AF210" i="1"/>
  <c r="AF211" i="1"/>
  <c r="AF212" i="1"/>
  <c r="AF213" i="1"/>
  <c r="AF216" i="1"/>
  <c r="AF217" i="1"/>
  <c r="AF218" i="1"/>
  <c r="AF219" i="1"/>
  <c r="AF184" i="1"/>
  <c r="AF185" i="1"/>
  <c r="G186" i="1"/>
  <c r="AJ186" i="1" s="1"/>
  <c r="AF186" i="1"/>
  <c r="G187" i="1"/>
  <c r="AF187" i="1"/>
  <c r="AF189" i="1"/>
  <c r="AF204" i="1" s="1"/>
  <c r="K29" i="6" s="1"/>
  <c r="AF193" i="1"/>
  <c r="AF194" i="1"/>
  <c r="AF195" i="1"/>
  <c r="AF202" i="1"/>
  <c r="AF203" i="1"/>
  <c r="AF170" i="1"/>
  <c r="AF174" i="1"/>
  <c r="AF180" i="1" s="1"/>
  <c r="K28" i="6" s="1"/>
  <c r="K30" i="6" s="1"/>
  <c r="AF175" i="1"/>
  <c r="AF178" i="1"/>
  <c r="AF179" i="1"/>
  <c r="G148" i="1"/>
  <c r="H148" i="1" s="1"/>
  <c r="AF148" i="1"/>
  <c r="AF149" i="1"/>
  <c r="AF150" i="1"/>
  <c r="AF151" i="1"/>
  <c r="AF152" i="1"/>
  <c r="G153" i="1"/>
  <c r="H153" i="1"/>
  <c r="AF153" i="1"/>
  <c r="G154" i="1"/>
  <c r="AJ154" i="1"/>
  <c r="AF154" i="1"/>
  <c r="G155" i="1"/>
  <c r="H155" i="1" s="1"/>
  <c r="AF155" i="1"/>
  <c r="AF156" i="1"/>
  <c r="AF157" i="1"/>
  <c r="G158" i="1"/>
  <c r="AJ158" i="1" s="1"/>
  <c r="AF158" i="1"/>
  <c r="G159" i="1"/>
  <c r="AF159" i="1"/>
  <c r="AF160" i="1"/>
  <c r="AF161" i="1"/>
  <c r="AF162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G105" i="1"/>
  <c r="AF105" i="1"/>
  <c r="AF106" i="1"/>
  <c r="AF107" i="1"/>
  <c r="G108" i="1"/>
  <c r="H108" i="1"/>
  <c r="AF108" i="1"/>
  <c r="AF109" i="1"/>
  <c r="AF110" i="1"/>
  <c r="AF119" i="1"/>
  <c r="AF120" i="1"/>
  <c r="AF121" i="1"/>
  <c r="AF99" i="1"/>
  <c r="AF102" i="1"/>
  <c r="K18" i="6" s="1"/>
  <c r="AF100" i="1"/>
  <c r="AF101" i="1"/>
  <c r="G90" i="1"/>
  <c r="AJ90" i="1" s="1"/>
  <c r="AF90" i="1"/>
  <c r="AF91" i="1"/>
  <c r="G92" i="1"/>
  <c r="AJ92" i="1"/>
  <c r="AF92" i="1"/>
  <c r="AF93" i="1"/>
  <c r="AF94" i="1"/>
  <c r="AF95" i="1"/>
  <c r="AF77" i="1"/>
  <c r="AF78" i="1"/>
  <c r="AF79" i="1"/>
  <c r="AF80" i="1"/>
  <c r="AF81" i="1"/>
  <c r="AF82" i="1"/>
  <c r="AF83" i="1"/>
  <c r="AF84" i="1"/>
  <c r="AF85" i="1"/>
  <c r="AF62" i="1"/>
  <c r="G63" i="1"/>
  <c r="AF63" i="1"/>
  <c r="AF64" i="1"/>
  <c r="AF65" i="1"/>
  <c r="G66" i="1"/>
  <c r="AF66" i="1"/>
  <c r="AF67" i="1"/>
  <c r="AF68" i="1"/>
  <c r="AF69" i="1"/>
  <c r="AF70" i="1"/>
  <c r="G71" i="1"/>
  <c r="H71" i="1" s="1"/>
  <c r="AF71" i="1"/>
  <c r="AF72" i="1"/>
  <c r="AF73" i="1"/>
  <c r="AF47" i="1"/>
  <c r="AF58" i="1" s="1"/>
  <c r="K14" i="6" s="1"/>
  <c r="AF48" i="1"/>
  <c r="AF49" i="1"/>
  <c r="AF50" i="1"/>
  <c r="AF51" i="1"/>
  <c r="AF53" i="1"/>
  <c r="AF54" i="1"/>
  <c r="AF55" i="1"/>
  <c r="AF56" i="1"/>
  <c r="AF57" i="1"/>
  <c r="AF34" i="1"/>
  <c r="AF44" i="1" s="1"/>
  <c r="K13" i="6" s="1"/>
  <c r="AF42" i="1"/>
  <c r="AF43" i="1"/>
  <c r="AF24" i="1"/>
  <c r="AF25" i="1"/>
  <c r="AF26" i="1"/>
  <c r="AF29" i="1" s="1"/>
  <c r="K10" i="6" s="1"/>
  <c r="G27" i="1"/>
  <c r="H27" i="1" s="1"/>
  <c r="AF27" i="1"/>
  <c r="AF28" i="1"/>
  <c r="AF14" i="1"/>
  <c r="G15" i="1"/>
  <c r="AJ15" i="1"/>
  <c r="AF15" i="1"/>
  <c r="AF16" i="1"/>
  <c r="AF17" i="1"/>
  <c r="AF18" i="1"/>
  <c r="AF19" i="1"/>
  <c r="G8" i="1"/>
  <c r="AF8" i="1"/>
  <c r="AF10" i="1"/>
  <c r="K8" i="6" s="1"/>
  <c r="AF9" i="1"/>
  <c r="AJ224" i="1"/>
  <c r="O36" i="6" s="1"/>
  <c r="AE224" i="1"/>
  <c r="J36" i="6"/>
  <c r="AE226" i="1"/>
  <c r="AE210" i="1"/>
  <c r="AE211" i="1"/>
  <c r="AE212" i="1"/>
  <c r="AE213" i="1"/>
  <c r="AE214" i="1"/>
  <c r="AE216" i="1"/>
  <c r="AE217" i="1"/>
  <c r="AE218" i="1"/>
  <c r="AE219" i="1"/>
  <c r="AE184" i="1"/>
  <c r="AE204" i="1" s="1"/>
  <c r="J29" i="6" s="1"/>
  <c r="AE185" i="1"/>
  <c r="AE186" i="1"/>
  <c r="AE187" i="1"/>
  <c r="G189" i="1"/>
  <c r="AE189" i="1"/>
  <c r="AE193" i="1"/>
  <c r="AE194" i="1"/>
  <c r="AE195" i="1"/>
  <c r="AE202" i="1"/>
  <c r="AE203" i="1"/>
  <c r="AE170" i="1"/>
  <c r="AE174" i="1"/>
  <c r="AE175" i="1"/>
  <c r="AE178" i="1"/>
  <c r="AE180" i="1" s="1"/>
  <c r="J28" i="6" s="1"/>
  <c r="J30" i="6" s="1"/>
  <c r="AE179" i="1"/>
  <c r="AE148" i="1"/>
  <c r="G149" i="1"/>
  <c r="AJ149" i="1"/>
  <c r="AE149" i="1"/>
  <c r="AE150" i="1"/>
  <c r="AE151" i="1"/>
  <c r="AE152" i="1"/>
  <c r="AE153" i="1"/>
  <c r="AE154" i="1"/>
  <c r="AE155" i="1"/>
  <c r="G156" i="1"/>
  <c r="H156" i="1" s="1"/>
  <c r="AE156" i="1"/>
  <c r="AE157" i="1"/>
  <c r="AE158" i="1"/>
  <c r="AE159" i="1"/>
  <c r="G160" i="1"/>
  <c r="H160" i="1" s="1"/>
  <c r="AE160" i="1"/>
  <c r="AE161" i="1"/>
  <c r="AE162" i="1"/>
  <c r="AE127" i="1"/>
  <c r="AE145" i="1" s="1"/>
  <c r="J22" i="6" s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05" i="1"/>
  <c r="G106" i="1"/>
  <c r="AJ106" i="1"/>
  <c r="AE106" i="1"/>
  <c r="G107" i="1"/>
  <c r="AJ107" i="1"/>
  <c r="AE107" i="1"/>
  <c r="AE108" i="1"/>
  <c r="G109" i="1"/>
  <c r="AJ109" i="1" s="1"/>
  <c r="AE109" i="1"/>
  <c r="G110" i="1"/>
  <c r="AE110" i="1"/>
  <c r="AE119" i="1"/>
  <c r="AE120" i="1"/>
  <c r="AE121" i="1"/>
  <c r="AE99" i="1"/>
  <c r="AE100" i="1"/>
  <c r="AE102" i="1" s="1"/>
  <c r="J18" i="6" s="1"/>
  <c r="AE101" i="1"/>
  <c r="AE89" i="1"/>
  <c r="AE90" i="1"/>
  <c r="G91" i="1"/>
  <c r="AE91" i="1"/>
  <c r="AE92" i="1"/>
  <c r="G93" i="1"/>
  <c r="AE93" i="1"/>
  <c r="AE94" i="1"/>
  <c r="AE95" i="1"/>
  <c r="AE77" i="1"/>
  <c r="AE78" i="1"/>
  <c r="AE79" i="1"/>
  <c r="AE80" i="1"/>
  <c r="AE81" i="1"/>
  <c r="AE82" i="1"/>
  <c r="AE83" i="1"/>
  <c r="AE84" i="1"/>
  <c r="AE85" i="1"/>
  <c r="G61" i="1"/>
  <c r="AF61" i="1"/>
  <c r="AE61" i="1"/>
  <c r="G62" i="1"/>
  <c r="AE62" i="1"/>
  <c r="AE63" i="1"/>
  <c r="G64" i="1"/>
  <c r="H64" i="1" s="1"/>
  <c r="AJ64" i="1"/>
  <c r="AE64" i="1"/>
  <c r="G65" i="1"/>
  <c r="AJ65" i="1" s="1"/>
  <c r="AE65" i="1"/>
  <c r="AE66" i="1"/>
  <c r="AE67" i="1"/>
  <c r="AE68" i="1"/>
  <c r="G69" i="1"/>
  <c r="AJ69" i="1"/>
  <c r="AE69" i="1"/>
  <c r="G70" i="1"/>
  <c r="AE70" i="1"/>
  <c r="AE71" i="1"/>
  <c r="AE72" i="1"/>
  <c r="AE73" i="1"/>
  <c r="AE47" i="1"/>
  <c r="AE48" i="1"/>
  <c r="AE49" i="1"/>
  <c r="AE50" i="1"/>
  <c r="AE51" i="1"/>
  <c r="AE53" i="1"/>
  <c r="AE54" i="1"/>
  <c r="AE55" i="1"/>
  <c r="AE56" i="1"/>
  <c r="AE57" i="1"/>
  <c r="G34" i="1"/>
  <c r="H34" i="1"/>
  <c r="AE34" i="1"/>
  <c r="G37" i="1"/>
  <c r="AJ37" i="1"/>
  <c r="G38" i="1"/>
  <c r="H38" i="1" s="1"/>
  <c r="AJ38" i="1"/>
  <c r="G42" i="1"/>
  <c r="AJ42" i="1"/>
  <c r="AE42" i="1"/>
  <c r="AE43" i="1"/>
  <c r="AE24" i="1"/>
  <c r="AE29" i="1"/>
  <c r="J10" i="6" s="1"/>
  <c r="G25" i="1"/>
  <c r="AE25" i="1"/>
  <c r="G26" i="1"/>
  <c r="AE26" i="1"/>
  <c r="AE27" i="1"/>
  <c r="G28" i="1"/>
  <c r="H28" i="1"/>
  <c r="AE28" i="1"/>
  <c r="AE14" i="1"/>
  <c r="AE15" i="1"/>
  <c r="AE20" i="1"/>
  <c r="J9" i="6" s="1"/>
  <c r="G16" i="1"/>
  <c r="AJ16" i="1" s="1"/>
  <c r="AE16" i="1"/>
  <c r="G18" i="1"/>
  <c r="AJ18" i="1" s="1"/>
  <c r="AE18" i="1"/>
  <c r="AE19" i="1"/>
  <c r="AE8" i="1"/>
  <c r="AE10" i="1" s="1"/>
  <c r="AJ9" i="1"/>
  <c r="AJ10" i="1" s="1"/>
  <c r="AE9" i="1"/>
  <c r="J8" i="6"/>
  <c r="AC224" i="1"/>
  <c r="H36" i="6" s="1"/>
  <c r="AC226" i="1"/>
  <c r="AC210" i="1"/>
  <c r="AC220" i="1" s="1"/>
  <c r="AC211" i="1"/>
  <c r="AC212" i="1"/>
  <c r="AC213" i="1"/>
  <c r="AC214" i="1"/>
  <c r="AC216" i="1"/>
  <c r="AC217" i="1"/>
  <c r="AC218" i="1"/>
  <c r="AC219" i="1"/>
  <c r="AC184" i="1"/>
  <c r="AC185" i="1"/>
  <c r="AC186" i="1"/>
  <c r="AC187" i="1"/>
  <c r="AC189" i="1"/>
  <c r="AC193" i="1"/>
  <c r="AC194" i="1"/>
  <c r="AC195" i="1"/>
  <c r="AC202" i="1"/>
  <c r="AC203" i="1"/>
  <c r="AC170" i="1"/>
  <c r="AC174" i="1"/>
  <c r="AC175" i="1"/>
  <c r="AC180" i="1" s="1"/>
  <c r="H28" i="6" s="1"/>
  <c r="AC178" i="1"/>
  <c r="AC179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05" i="1"/>
  <c r="AC106" i="1"/>
  <c r="AC107" i="1"/>
  <c r="AC122" i="1" s="1"/>
  <c r="AC108" i="1"/>
  <c r="AC109" i="1"/>
  <c r="AC110" i="1"/>
  <c r="AC119" i="1"/>
  <c r="AC120" i="1"/>
  <c r="AC121" i="1"/>
  <c r="AC99" i="1"/>
  <c r="AC100" i="1"/>
  <c r="AC102" i="1" s="1"/>
  <c r="H18" i="6" s="1"/>
  <c r="AC101" i="1"/>
  <c r="AC89" i="1"/>
  <c r="AC96" i="1" s="1"/>
  <c r="H17" i="6" s="1"/>
  <c r="AC90" i="1"/>
  <c r="AC91" i="1"/>
  <c r="AC92" i="1"/>
  <c r="AC93" i="1"/>
  <c r="AC94" i="1"/>
  <c r="AC95" i="1"/>
  <c r="AC77" i="1"/>
  <c r="AC78" i="1"/>
  <c r="AC86" i="1" s="1"/>
  <c r="H16" i="6" s="1"/>
  <c r="AC79" i="1"/>
  <c r="AC80" i="1"/>
  <c r="AC81" i="1"/>
  <c r="AC82" i="1"/>
  <c r="AC83" i="1"/>
  <c r="AC84" i="1"/>
  <c r="AC85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47" i="1"/>
  <c r="AC48" i="1"/>
  <c r="AC49" i="1"/>
  <c r="AC50" i="1"/>
  <c r="AC58" i="1" s="1"/>
  <c r="H14" i="6" s="1"/>
  <c r="AC51" i="1"/>
  <c r="AC53" i="1"/>
  <c r="AC54" i="1"/>
  <c r="AC55" i="1"/>
  <c r="AC56" i="1"/>
  <c r="AC57" i="1"/>
  <c r="AC34" i="1"/>
  <c r="AC42" i="1"/>
  <c r="AC44" i="1" s="1"/>
  <c r="H13" i="6" s="1"/>
  <c r="AC43" i="1"/>
  <c r="AC24" i="1"/>
  <c r="AC25" i="1"/>
  <c r="AC26" i="1"/>
  <c r="AC27" i="1"/>
  <c r="AC28" i="1"/>
  <c r="AC14" i="1"/>
  <c r="AC20" i="1"/>
  <c r="H9" i="6" s="1"/>
  <c r="AC15" i="1"/>
  <c r="AC16" i="1"/>
  <c r="AC17" i="1"/>
  <c r="AC18" i="1"/>
  <c r="AC19" i="1"/>
  <c r="AC9" i="1"/>
  <c r="AC10" i="1"/>
  <c r="H8" i="6" s="1"/>
  <c r="AD226" i="1"/>
  <c r="AD210" i="1"/>
  <c r="AD211" i="1"/>
  <c r="AD212" i="1"/>
  <c r="AD214" i="1"/>
  <c r="AD216" i="1"/>
  <c r="AD217" i="1"/>
  <c r="AD218" i="1"/>
  <c r="AD219" i="1"/>
  <c r="G184" i="1"/>
  <c r="AD184" i="1"/>
  <c r="G185" i="1"/>
  <c r="AD185" i="1"/>
  <c r="AD186" i="1"/>
  <c r="AD187" i="1"/>
  <c r="AD189" i="1"/>
  <c r="AD193" i="1"/>
  <c r="AD194" i="1"/>
  <c r="AD204" i="1" s="1"/>
  <c r="I29" i="6" s="1"/>
  <c r="AD195" i="1"/>
  <c r="G202" i="1"/>
  <c r="AD202" i="1"/>
  <c r="G203" i="1"/>
  <c r="AJ203" i="1" s="1"/>
  <c r="AD203" i="1"/>
  <c r="AD170" i="1"/>
  <c r="AD174" i="1"/>
  <c r="AD175" i="1"/>
  <c r="AD178" i="1"/>
  <c r="AD179" i="1"/>
  <c r="AD148" i="1"/>
  <c r="AD149" i="1"/>
  <c r="G150" i="1"/>
  <c r="AJ150" i="1" s="1"/>
  <c r="AD150" i="1"/>
  <c r="G151" i="1"/>
  <c r="AD151" i="1"/>
  <c r="G152" i="1"/>
  <c r="AD152" i="1"/>
  <c r="AD153" i="1"/>
  <c r="AD154" i="1"/>
  <c r="AD155" i="1"/>
  <c r="AD156" i="1"/>
  <c r="G157" i="1"/>
  <c r="H157" i="1" s="1"/>
  <c r="AJ157" i="1"/>
  <c r="AD157" i="1"/>
  <c r="AD158" i="1"/>
  <c r="AD159" i="1"/>
  <c r="AD160" i="1"/>
  <c r="G161" i="1"/>
  <c r="AD161" i="1"/>
  <c r="G162" i="1"/>
  <c r="AD162" i="1"/>
  <c r="AD127" i="1"/>
  <c r="AD128" i="1"/>
  <c r="AD129" i="1"/>
  <c r="AD130" i="1"/>
  <c r="AD131" i="1"/>
  <c r="AD132" i="1"/>
  <c r="AD133" i="1"/>
  <c r="AD134" i="1"/>
  <c r="AD145" i="1" s="1"/>
  <c r="I22" i="6" s="1"/>
  <c r="AD135" i="1"/>
  <c r="AD136" i="1"/>
  <c r="AD137" i="1"/>
  <c r="AD138" i="1"/>
  <c r="AD139" i="1"/>
  <c r="AD140" i="1"/>
  <c r="AD141" i="1"/>
  <c r="AD142" i="1"/>
  <c r="AD143" i="1"/>
  <c r="AD144" i="1"/>
  <c r="AD105" i="1"/>
  <c r="AD106" i="1"/>
  <c r="AD107" i="1"/>
  <c r="AD122" i="1"/>
  <c r="I19" i="6" s="1"/>
  <c r="AD108" i="1"/>
  <c r="AD109" i="1"/>
  <c r="AD110" i="1"/>
  <c r="G119" i="1"/>
  <c r="AJ119" i="1"/>
  <c r="AD119" i="1"/>
  <c r="G120" i="1"/>
  <c r="AJ120" i="1" s="1"/>
  <c r="AD120" i="1"/>
  <c r="G121" i="1"/>
  <c r="H121" i="1"/>
  <c r="AD121" i="1"/>
  <c r="AD99" i="1"/>
  <c r="AD100" i="1"/>
  <c r="AD102" i="1" s="1"/>
  <c r="I18" i="6" s="1"/>
  <c r="AD101" i="1"/>
  <c r="G89" i="1"/>
  <c r="AD89" i="1"/>
  <c r="AD96" i="1"/>
  <c r="I17" i="6" s="1"/>
  <c r="AD90" i="1"/>
  <c r="AD91" i="1"/>
  <c r="AD92" i="1"/>
  <c r="AD93" i="1"/>
  <c r="G94" i="1"/>
  <c r="H94" i="1"/>
  <c r="AD94" i="1"/>
  <c r="G95" i="1"/>
  <c r="AJ95" i="1"/>
  <c r="AD95" i="1"/>
  <c r="AD77" i="1"/>
  <c r="AD78" i="1"/>
  <c r="AD79" i="1"/>
  <c r="AD80" i="1"/>
  <c r="AD81" i="1"/>
  <c r="AD82" i="1"/>
  <c r="AD83" i="1"/>
  <c r="AD84" i="1"/>
  <c r="AD85" i="1"/>
  <c r="AD61" i="1"/>
  <c r="AD62" i="1"/>
  <c r="AD63" i="1"/>
  <c r="AD64" i="1"/>
  <c r="AD65" i="1"/>
  <c r="AD66" i="1"/>
  <c r="G67" i="1"/>
  <c r="AJ67" i="1" s="1"/>
  <c r="AD67" i="1"/>
  <c r="G68" i="1"/>
  <c r="AD68" i="1"/>
  <c r="AD74" i="1" s="1"/>
  <c r="I15" i="6" s="1"/>
  <c r="AD69" i="1"/>
  <c r="AD70" i="1"/>
  <c r="AD71" i="1"/>
  <c r="G72" i="1"/>
  <c r="AJ72" i="1" s="1"/>
  <c r="AD72" i="1"/>
  <c r="G73" i="1"/>
  <c r="H73" i="1"/>
  <c r="AD73" i="1"/>
  <c r="AD47" i="1"/>
  <c r="AD48" i="1"/>
  <c r="AD50" i="1"/>
  <c r="AD51" i="1"/>
  <c r="AD58" i="1" s="1"/>
  <c r="I14" i="6" s="1"/>
  <c r="AD53" i="1"/>
  <c r="AD54" i="1"/>
  <c r="AD55" i="1"/>
  <c r="AD56" i="1"/>
  <c r="AD57" i="1"/>
  <c r="AD34" i="1"/>
  <c r="G36" i="1"/>
  <c r="G39" i="1"/>
  <c r="AJ39" i="1" s="1"/>
  <c r="AD42" i="1"/>
  <c r="G43" i="1"/>
  <c r="H43" i="1" s="1"/>
  <c r="AD43" i="1"/>
  <c r="G24" i="1"/>
  <c r="H24" i="1" s="1"/>
  <c r="AD24" i="1"/>
  <c r="AD29" i="1" s="1"/>
  <c r="I10" i="6" s="1"/>
  <c r="AD25" i="1"/>
  <c r="AD26" i="1"/>
  <c r="AD27" i="1"/>
  <c r="AD28" i="1"/>
  <c r="G14" i="1"/>
  <c r="H14" i="1" s="1"/>
  <c r="AD14" i="1"/>
  <c r="AD20" i="1" s="1"/>
  <c r="I9" i="6" s="1"/>
  <c r="AD15" i="1"/>
  <c r="AD16" i="1"/>
  <c r="G17" i="1"/>
  <c r="H17" i="1" s="1"/>
  <c r="AD17" i="1"/>
  <c r="AD18" i="1"/>
  <c r="G19" i="1"/>
  <c r="AJ19" i="1" s="1"/>
  <c r="AD19" i="1"/>
  <c r="AD8" i="1"/>
  <c r="AD10" i="1"/>
  <c r="I8" i="6" s="1"/>
  <c r="I11" i="6" s="1"/>
  <c r="AD9" i="1"/>
  <c r="AB224" i="1"/>
  <c r="G36" i="6"/>
  <c r="AB226" i="1"/>
  <c r="AB210" i="1"/>
  <c r="AB211" i="1"/>
  <c r="AB220" i="1"/>
  <c r="G32" i="6" s="1"/>
  <c r="G33" i="6" s="1"/>
  <c r="AB212" i="1"/>
  <c r="AB213" i="1"/>
  <c r="AB214" i="1"/>
  <c r="AB216" i="1"/>
  <c r="AB217" i="1"/>
  <c r="AB218" i="1"/>
  <c r="AB219" i="1"/>
  <c r="AB184" i="1"/>
  <c r="AB185" i="1"/>
  <c r="AB186" i="1"/>
  <c r="AB187" i="1"/>
  <c r="AB189" i="1"/>
  <c r="AB193" i="1"/>
  <c r="AB194" i="1"/>
  <c r="AB195" i="1"/>
  <c r="AB202" i="1"/>
  <c r="AB203" i="1"/>
  <c r="AB170" i="1"/>
  <c r="AB180" i="1" s="1"/>
  <c r="G28" i="6" s="1"/>
  <c r="G30" i="6" s="1"/>
  <c r="AB174" i="1"/>
  <c r="AB175" i="1"/>
  <c r="AB178" i="1"/>
  <c r="AB179" i="1"/>
  <c r="AB148" i="1"/>
  <c r="AB163" i="1" s="1"/>
  <c r="G23" i="6" s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27" i="1"/>
  <c r="AB145" i="1" s="1"/>
  <c r="G22" i="6" s="1"/>
  <c r="G24" i="6" s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05" i="1"/>
  <c r="AB106" i="1"/>
  <c r="AB107" i="1"/>
  <c r="AB108" i="1"/>
  <c r="AB109" i="1"/>
  <c r="AB110" i="1"/>
  <c r="AB119" i="1"/>
  <c r="AB120" i="1"/>
  <c r="AB121" i="1"/>
  <c r="AB99" i="1"/>
  <c r="AB100" i="1"/>
  <c r="AB102" i="1" s="1"/>
  <c r="G18" i="6" s="1"/>
  <c r="AB101" i="1"/>
  <c r="AB89" i="1"/>
  <c r="AB96" i="1" s="1"/>
  <c r="G17" i="6" s="1"/>
  <c r="AB90" i="1"/>
  <c r="AB91" i="1"/>
  <c r="AB92" i="1"/>
  <c r="AB93" i="1"/>
  <c r="AB94" i="1"/>
  <c r="AB95" i="1"/>
  <c r="AB77" i="1"/>
  <c r="AB78" i="1"/>
  <c r="AB86" i="1" s="1"/>
  <c r="G16" i="6" s="1"/>
  <c r="AB79" i="1"/>
  <c r="AB80" i="1"/>
  <c r="AB81" i="1"/>
  <c r="AB82" i="1"/>
  <c r="AB83" i="1"/>
  <c r="AB84" i="1"/>
  <c r="AB85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47" i="1"/>
  <c r="AB48" i="1"/>
  <c r="AB58" i="1" s="1"/>
  <c r="G14" i="6" s="1"/>
  <c r="AB49" i="1"/>
  <c r="AB50" i="1"/>
  <c r="AB51" i="1"/>
  <c r="AB53" i="1"/>
  <c r="AB54" i="1"/>
  <c r="AB55" i="1"/>
  <c r="AB56" i="1"/>
  <c r="AB57" i="1"/>
  <c r="AB34" i="1"/>
  <c r="AB44" i="1"/>
  <c r="G13" i="6" s="1"/>
  <c r="AB42" i="1"/>
  <c r="AB43" i="1"/>
  <c r="AB24" i="1"/>
  <c r="AB29" i="1" s="1"/>
  <c r="G10" i="6" s="1"/>
  <c r="AB25" i="1"/>
  <c r="AB26" i="1"/>
  <c r="AB27" i="1"/>
  <c r="AB28" i="1"/>
  <c r="AB14" i="1"/>
  <c r="AB15" i="1"/>
  <c r="AB16" i="1"/>
  <c r="AB17" i="1"/>
  <c r="AB18" i="1"/>
  <c r="AB19" i="1"/>
  <c r="AB9" i="1"/>
  <c r="AB10" i="1" s="1"/>
  <c r="G8" i="6" s="1"/>
  <c r="AA224" i="1"/>
  <c r="F36" i="6" s="1"/>
  <c r="AA210" i="1"/>
  <c r="AA211" i="1"/>
  <c r="AA212" i="1"/>
  <c r="AA220" i="1" s="1"/>
  <c r="AA213" i="1"/>
  <c r="AA214" i="1"/>
  <c r="AA216" i="1"/>
  <c r="AA217" i="1"/>
  <c r="AA218" i="1"/>
  <c r="AA219" i="1"/>
  <c r="AA184" i="1"/>
  <c r="AA185" i="1"/>
  <c r="AA204" i="1" s="1"/>
  <c r="F29" i="6" s="1"/>
  <c r="AA186" i="1"/>
  <c r="AA187" i="1"/>
  <c r="AA189" i="1"/>
  <c r="AA193" i="1"/>
  <c r="AA194" i="1"/>
  <c r="AA195" i="1"/>
  <c r="AA202" i="1"/>
  <c r="AA203" i="1"/>
  <c r="AA170" i="1"/>
  <c r="AA174" i="1"/>
  <c r="AA180" i="1" s="1"/>
  <c r="AA175" i="1"/>
  <c r="AA178" i="1"/>
  <c r="F28" i="6"/>
  <c r="AA179" i="1"/>
  <c r="AA148" i="1"/>
  <c r="AA149" i="1"/>
  <c r="AA150" i="1"/>
  <c r="AA151" i="1"/>
  <c r="AA152" i="1"/>
  <c r="AA163" i="1" s="1"/>
  <c r="F23" i="6" s="1"/>
  <c r="AA153" i="1"/>
  <c r="AA154" i="1"/>
  <c r="AA155" i="1"/>
  <c r="AA156" i="1"/>
  <c r="AA157" i="1"/>
  <c r="AA158" i="1"/>
  <c r="AA159" i="1"/>
  <c r="AA160" i="1"/>
  <c r="AA161" i="1"/>
  <c r="AA162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05" i="1"/>
  <c r="AA106" i="1"/>
  <c r="AA107" i="1"/>
  <c r="AA108" i="1"/>
  <c r="AA109" i="1"/>
  <c r="AA110" i="1"/>
  <c r="AA119" i="1"/>
  <c r="AA120" i="1"/>
  <c r="AA121" i="1"/>
  <c r="AA99" i="1"/>
  <c r="AA100" i="1"/>
  <c r="AA101" i="1"/>
  <c r="AA89" i="1"/>
  <c r="AA90" i="1"/>
  <c r="AA96" i="1" s="1"/>
  <c r="F17" i="6" s="1"/>
  <c r="AA91" i="1"/>
  <c r="AA92" i="1"/>
  <c r="AA93" i="1"/>
  <c r="AA94" i="1"/>
  <c r="AA95" i="1"/>
  <c r="AA77" i="1"/>
  <c r="AA78" i="1"/>
  <c r="AA79" i="1"/>
  <c r="AA80" i="1"/>
  <c r="AA81" i="1"/>
  <c r="AA82" i="1"/>
  <c r="AA83" i="1"/>
  <c r="AA84" i="1"/>
  <c r="AA85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47" i="1"/>
  <c r="AA48" i="1"/>
  <c r="AA49" i="1"/>
  <c r="AA50" i="1"/>
  <c r="AA51" i="1"/>
  <c r="AA53" i="1"/>
  <c r="AA54" i="1"/>
  <c r="AA55" i="1"/>
  <c r="AA56" i="1"/>
  <c r="AA57" i="1"/>
  <c r="AA34" i="1"/>
  <c r="AA44" i="1" s="1"/>
  <c r="AA42" i="1"/>
  <c r="AA43" i="1"/>
  <c r="AA24" i="1"/>
  <c r="AA25" i="1"/>
  <c r="AA26" i="1"/>
  <c r="AA27" i="1"/>
  <c r="AA28" i="1"/>
  <c r="AA14" i="1"/>
  <c r="AA15" i="1"/>
  <c r="AA16" i="1"/>
  <c r="AA20" i="1" s="1"/>
  <c r="F9" i="6" s="1"/>
  <c r="AA17" i="1"/>
  <c r="AA18" i="1"/>
  <c r="AA19" i="1"/>
  <c r="AA9" i="1"/>
  <c r="AA10" i="1" s="1"/>
  <c r="F8" i="6" s="1"/>
  <c r="AJ210" i="1"/>
  <c r="G211" i="1"/>
  <c r="G214" i="1"/>
  <c r="AF214" i="1"/>
  <c r="G216" i="1"/>
  <c r="H216" i="1" s="1"/>
  <c r="G212" i="1"/>
  <c r="H212" i="1"/>
  <c r="G217" i="1"/>
  <c r="AJ217" i="1" s="1"/>
  <c r="G213" i="1"/>
  <c r="AD213" i="1"/>
  <c r="G218" i="1"/>
  <c r="H218" i="1" s="1"/>
  <c r="G219" i="1"/>
  <c r="AJ219" i="1"/>
  <c r="G49" i="1"/>
  <c r="AJ49" i="1"/>
  <c r="G55" i="1"/>
  <c r="G47" i="1"/>
  <c r="G48" i="1"/>
  <c r="AJ48" i="1" s="1"/>
  <c r="AJ58" i="1" s="1"/>
  <c r="O14" i="6" s="1"/>
  <c r="G50" i="1"/>
  <c r="H50" i="1"/>
  <c r="G51" i="1"/>
  <c r="AJ51" i="1" s="1"/>
  <c r="G53" i="1"/>
  <c r="AJ53" i="1" s="1"/>
  <c r="G54" i="1"/>
  <c r="AJ54" i="1"/>
  <c r="G78" i="1"/>
  <c r="G79" i="1"/>
  <c r="AJ79" i="1"/>
  <c r="G83" i="1"/>
  <c r="AJ83" i="1" s="1"/>
  <c r="G82" i="1"/>
  <c r="G56" i="1"/>
  <c r="AJ56" i="1" s="1"/>
  <c r="G57" i="1"/>
  <c r="H57" i="1"/>
  <c r="G77" i="1"/>
  <c r="AJ77" i="1" s="1"/>
  <c r="G80" i="1"/>
  <c r="AJ80" i="1" s="1"/>
  <c r="G81" i="1"/>
  <c r="G84" i="1"/>
  <c r="AJ84" i="1" s="1"/>
  <c r="G85" i="1"/>
  <c r="G99" i="1"/>
  <c r="G100" i="1"/>
  <c r="H100" i="1" s="1"/>
  <c r="G101" i="1"/>
  <c r="H101" i="1" s="1"/>
  <c r="G133" i="1"/>
  <c r="H133" i="1" s="1"/>
  <c r="AJ133" i="1"/>
  <c r="G134" i="1"/>
  <c r="H134" i="1"/>
  <c r="G137" i="1"/>
  <c r="H137" i="1"/>
  <c r="G141" i="1"/>
  <c r="AJ141" i="1" s="1"/>
  <c r="G131" i="1"/>
  <c r="AJ131" i="1" s="1"/>
  <c r="G175" i="1"/>
  <c r="G138" i="1"/>
  <c r="AJ138" i="1"/>
  <c r="G142" i="1"/>
  <c r="H142" i="1" s="1"/>
  <c r="G135" i="1"/>
  <c r="H135" i="1" s="1"/>
  <c r="G136" i="1"/>
  <c r="AJ136" i="1" s="1"/>
  <c r="G139" i="1"/>
  <c r="H139" i="1"/>
  <c r="G140" i="1"/>
  <c r="G143" i="1"/>
  <c r="G144" i="1"/>
  <c r="H144" i="1" s="1"/>
  <c r="G132" i="1"/>
  <c r="H132" i="1" s="1"/>
  <c r="G170" i="1"/>
  <c r="G174" i="1"/>
  <c r="H174" i="1"/>
  <c r="G178" i="1"/>
  <c r="AJ178" i="1" s="1"/>
  <c r="G179" i="1"/>
  <c r="L226" i="1"/>
  <c r="L224" i="1"/>
  <c r="L219" i="1"/>
  <c r="L218" i="1"/>
  <c r="L217" i="1"/>
  <c r="L216" i="1"/>
  <c r="L214" i="1"/>
  <c r="L213" i="1"/>
  <c r="L212" i="1"/>
  <c r="L211" i="1"/>
  <c r="L203" i="1"/>
  <c r="L202" i="1"/>
  <c r="L189" i="1"/>
  <c r="L187" i="1"/>
  <c r="L186" i="1"/>
  <c r="L185" i="1"/>
  <c r="L184" i="1"/>
  <c r="L179" i="1"/>
  <c r="L178" i="1"/>
  <c r="L175" i="1"/>
  <c r="L174" i="1"/>
  <c r="L170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G130" i="1"/>
  <c r="L130" i="1"/>
  <c r="G129" i="1"/>
  <c r="AJ129" i="1"/>
  <c r="L129" i="1"/>
  <c r="G128" i="1"/>
  <c r="AJ128" i="1" s="1"/>
  <c r="L128" i="1"/>
  <c r="G127" i="1"/>
  <c r="H127" i="1"/>
  <c r="L127" i="1"/>
  <c r="L121" i="1"/>
  <c r="L120" i="1"/>
  <c r="L119" i="1"/>
  <c r="L110" i="1"/>
  <c r="L109" i="1"/>
  <c r="L108" i="1"/>
  <c r="L107" i="1"/>
  <c r="L106" i="1"/>
  <c r="L105" i="1"/>
  <c r="L101" i="1"/>
  <c r="L100" i="1"/>
  <c r="L99" i="1"/>
  <c r="L95" i="1"/>
  <c r="L94" i="1"/>
  <c r="L93" i="1"/>
  <c r="L92" i="1"/>
  <c r="L91" i="1"/>
  <c r="L90" i="1"/>
  <c r="L89" i="1"/>
  <c r="L85" i="1"/>
  <c r="L84" i="1"/>
  <c r="L83" i="1"/>
  <c r="L82" i="1"/>
  <c r="L81" i="1"/>
  <c r="L80" i="1"/>
  <c r="L79" i="1"/>
  <c r="L78" i="1"/>
  <c r="L77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57" i="1"/>
  <c r="L56" i="1"/>
  <c r="L55" i="1"/>
  <c r="L54" i="1"/>
  <c r="L53" i="1"/>
  <c r="L51" i="1"/>
  <c r="L50" i="1"/>
  <c r="L49" i="1"/>
  <c r="L48" i="1"/>
  <c r="L47" i="1"/>
  <c r="L43" i="1"/>
  <c r="L42" i="1"/>
  <c r="L39" i="1"/>
  <c r="L38" i="1"/>
  <c r="L37" i="1"/>
  <c r="L36" i="1"/>
  <c r="L34" i="1"/>
  <c r="L28" i="1"/>
  <c r="L27" i="1"/>
  <c r="L26" i="1"/>
  <c r="L25" i="1"/>
  <c r="L24" i="1"/>
  <c r="L19" i="1"/>
  <c r="L18" i="1"/>
  <c r="L17" i="1"/>
  <c r="L16" i="1"/>
  <c r="L15" i="1"/>
  <c r="L14" i="1"/>
  <c r="L8" i="1"/>
  <c r="I49" i="1"/>
  <c r="M49" i="1"/>
  <c r="M16" i="1"/>
  <c r="I16" i="1"/>
  <c r="I8" i="1"/>
  <c r="M8" i="1"/>
  <c r="M187" i="1"/>
  <c r="I187" i="1"/>
  <c r="AE17" i="1"/>
  <c r="M17" i="1"/>
  <c r="I17" i="1"/>
  <c r="M89" i="1"/>
  <c r="I89" i="1"/>
  <c r="I185" i="1"/>
  <c r="M185" i="1"/>
  <c r="I61" i="1"/>
  <c r="M61" i="1"/>
  <c r="M226" i="1"/>
  <c r="I226" i="1"/>
  <c r="AF89" i="1"/>
  <c r="AF96" i="1" s="1"/>
  <c r="K17" i="6" s="1"/>
  <c r="M213" i="1"/>
  <c r="I213" i="1"/>
  <c r="M214" i="1"/>
  <c r="I214" i="1"/>
  <c r="AD49" i="1"/>
  <c r="AK17" i="1"/>
  <c r="C16" i="4"/>
  <c r="F8" i="4"/>
  <c r="F11" i="4" s="1"/>
  <c r="H186" i="1"/>
  <c r="H219" i="1"/>
  <c r="C9" i="4"/>
  <c r="C18" i="4"/>
  <c r="AJ24" i="1"/>
  <c r="AJ195" i="1"/>
  <c r="AJ160" i="1"/>
  <c r="AJ28" i="1"/>
  <c r="M228" i="1"/>
  <c r="E39" i="4"/>
  <c r="H16" i="1"/>
  <c r="AJ218" i="1"/>
  <c r="AJ193" i="1"/>
  <c r="C10" i="6"/>
  <c r="AJ25" i="1"/>
  <c r="H25" i="1"/>
  <c r="G39" i="4"/>
  <c r="AD228" i="1"/>
  <c r="I39" i="6" s="1"/>
  <c r="AD224" i="1"/>
  <c r="I36" i="6"/>
  <c r="AJ228" i="1"/>
  <c r="O39" i="6" s="1"/>
  <c r="I224" i="1"/>
  <c r="G36" i="4"/>
  <c r="I36" i="4"/>
  <c r="M224" i="1"/>
  <c r="H192" i="1"/>
  <c r="AJ191" i="1"/>
  <c r="AJ187" i="1"/>
  <c r="AJ204" i="1" s="1"/>
  <c r="O29" i="6" s="1"/>
  <c r="AJ153" i="1"/>
  <c r="AJ112" i="1"/>
  <c r="AJ115" i="1"/>
  <c r="AJ114" i="1"/>
  <c r="AJ34" i="1"/>
  <c r="H149" i="1"/>
  <c r="AJ116" i="1"/>
  <c r="H150" i="1"/>
  <c r="AJ108" i="1"/>
  <c r="AJ73" i="1"/>
  <c r="H196" i="1"/>
  <c r="AJ118" i="1"/>
  <c r="H129" i="1"/>
  <c r="AJ194" i="1"/>
  <c r="H95" i="1"/>
  <c r="H120" i="1"/>
  <c r="AJ197" i="1"/>
  <c r="H79" i="1"/>
  <c r="H110" i="1"/>
  <c r="H15" i="1"/>
  <c r="AK102" i="1"/>
  <c r="P18" i="6" s="1"/>
  <c r="AJ190" i="1"/>
  <c r="AJ117" i="1"/>
  <c r="AJ139" i="1"/>
  <c r="AJ156" i="1"/>
  <c r="H83" i="1"/>
  <c r="H138" i="1"/>
  <c r="AJ134" i="1"/>
  <c r="AJ101" i="1"/>
  <c r="H92" i="1"/>
  <c r="P16" i="6"/>
  <c r="AH96" i="1"/>
  <c r="M17" i="6"/>
  <c r="H158" i="1"/>
  <c r="H119" i="1"/>
  <c r="H107" i="1"/>
  <c r="H37" i="1"/>
  <c r="AJ111" i="1"/>
  <c r="H177" i="1"/>
  <c r="H152" i="1"/>
  <c r="H141" i="1"/>
  <c r="H154" i="1"/>
  <c r="AJ113" i="1"/>
  <c r="H106" i="1"/>
  <c r="H80" i="1"/>
  <c r="AJ174" i="1"/>
  <c r="H178" i="1"/>
  <c r="AJ130" i="1"/>
  <c r="H130" i="1"/>
  <c r="AJ47" i="1"/>
  <c r="H19" i="1"/>
  <c r="H176" i="1"/>
  <c r="AJ82" i="1"/>
  <c r="H82" i="1"/>
  <c r="AJ43" i="1"/>
  <c r="AJ161" i="1"/>
  <c r="H161" i="1"/>
  <c r="AJ152" i="1"/>
  <c r="H39" i="1"/>
  <c r="AJ135" i="1"/>
  <c r="H68" i="1"/>
  <c r="AJ68" i="1"/>
  <c r="H40" i="1"/>
  <c r="H51" i="1"/>
  <c r="AJ216" i="1"/>
  <c r="AJ159" i="1"/>
  <c r="H159" i="1"/>
  <c r="AJ62" i="1"/>
  <c r="H90" i="1"/>
  <c r="AJ94" i="1"/>
  <c r="AJ121" i="1"/>
  <c r="H189" i="1"/>
  <c r="AJ189" i="1"/>
  <c r="AJ155" i="1"/>
  <c r="AJ50" i="1"/>
  <c r="AJ151" i="1"/>
  <c r="H151" i="1"/>
  <c r="H19" i="6"/>
  <c r="AE220" i="1"/>
  <c r="J32" i="6" s="1"/>
  <c r="J33" i="6" s="1"/>
  <c r="H105" i="1"/>
  <c r="H214" i="1"/>
  <c r="AJ214" i="1"/>
  <c r="H62" i="1"/>
  <c r="C8" i="6"/>
  <c r="C8" i="4"/>
  <c r="C11" i="4" s="1"/>
  <c r="G96" i="1"/>
  <c r="G17" i="4" s="1"/>
  <c r="I17" i="4" s="1"/>
  <c r="H54" i="1"/>
  <c r="AJ105" i="1"/>
  <c r="G102" i="1"/>
  <c r="D18" i="6" s="1"/>
  <c r="AJ71" i="1"/>
  <c r="H42" i="1"/>
  <c r="AJ127" i="1"/>
  <c r="H69" i="1"/>
  <c r="AJ8" i="1"/>
  <c r="O8" i="6"/>
  <c r="H77" i="1"/>
  <c r="H37" i="6"/>
  <c r="E8" i="4"/>
  <c r="E11" i="4" s="1"/>
  <c r="F37" i="6"/>
  <c r="D36" i="6"/>
  <c r="H224" i="1"/>
  <c r="AJ93" i="1"/>
  <c r="H93" i="1"/>
  <c r="AJ57" i="1"/>
  <c r="D17" i="6"/>
  <c r="AJ14" i="1"/>
  <c r="AE44" i="1"/>
  <c r="J13" i="6" s="1"/>
  <c r="E231" i="1"/>
  <c r="E41" i="4" s="1"/>
  <c r="AB20" i="1"/>
  <c r="G9" i="6" s="1"/>
  <c r="H18" i="1"/>
  <c r="H47" i="1"/>
  <c r="H49" i="1"/>
  <c r="N32" i="6"/>
  <c r="N33" i="6"/>
  <c r="AJ170" i="1"/>
  <c r="H170" i="1"/>
  <c r="C32" i="4"/>
  <c r="C32" i="6"/>
  <c r="C33" i="6" s="1"/>
  <c r="AJ63" i="1"/>
  <c r="H63" i="1"/>
  <c r="AH122" i="1"/>
  <c r="M19" i="6" s="1"/>
  <c r="H65" i="1"/>
  <c r="AJ144" i="1"/>
  <c r="AJ89" i="1"/>
  <c r="H89" i="1"/>
  <c r="H184" i="1"/>
  <c r="AJ184" i="1"/>
  <c r="AC29" i="1"/>
  <c r="H10" i="6" s="1"/>
  <c r="AC145" i="1"/>
  <c r="H22" i="6" s="1"/>
  <c r="C15" i="6"/>
  <c r="C17" i="4"/>
  <c r="F24" i="4"/>
  <c r="M16" i="6"/>
  <c r="AJ175" i="1"/>
  <c r="H185" i="1"/>
  <c r="AJ185" i="1"/>
  <c r="H48" i="1"/>
  <c r="AJ137" i="1"/>
  <c r="H131" i="1"/>
  <c r="AI102" i="1"/>
  <c r="N18" i="6" s="1"/>
  <c r="AK220" i="1"/>
  <c r="H143" i="1"/>
  <c r="AJ143" i="1"/>
  <c r="AJ100" i="1"/>
  <c r="AA102" i="1"/>
  <c r="F18" i="6" s="1"/>
  <c r="M9" i="6"/>
  <c r="M11" i="6" s="1"/>
  <c r="AH74" i="1"/>
  <c r="M15" i="6" s="1"/>
  <c r="AI96" i="1"/>
  <c r="N17" i="6" s="1"/>
  <c r="H202" i="1"/>
  <c r="AJ202" i="1"/>
  <c r="E24" i="4"/>
  <c r="AK96" i="1"/>
  <c r="P17" i="6" s="1"/>
  <c r="AJ148" i="1"/>
  <c r="AJ179" i="1"/>
  <c r="H179" i="1"/>
  <c r="H109" i="1"/>
  <c r="H122" i="1" s="1"/>
  <c r="H85" i="1"/>
  <c r="AJ85" i="1"/>
  <c r="AJ211" i="1"/>
  <c r="H211" i="1"/>
  <c r="H61" i="1"/>
  <c r="H8" i="1"/>
  <c r="H10" i="1" s="1"/>
  <c r="G10" i="1"/>
  <c r="G8" i="4" s="1"/>
  <c r="AJ226" i="1"/>
  <c r="H226" i="1"/>
  <c r="M36" i="6"/>
  <c r="AJ27" i="1"/>
  <c r="AJ212" i="1"/>
  <c r="C19" i="6"/>
  <c r="H55" i="1"/>
  <c r="AJ55" i="1"/>
  <c r="F13" i="6"/>
  <c r="AA74" i="1"/>
  <c r="F15" i="6" s="1"/>
  <c r="AD44" i="1"/>
  <c r="I13" i="6" s="1"/>
  <c r="H72" i="1"/>
  <c r="G29" i="1"/>
  <c r="G10" i="4" s="1"/>
  <c r="I10" i="4" s="1"/>
  <c r="H26" i="1"/>
  <c r="AJ26" i="1"/>
  <c r="AJ29" i="1"/>
  <c r="O10" i="6" s="1"/>
  <c r="AF145" i="1"/>
  <c r="K22" i="6" s="1"/>
  <c r="C23" i="4"/>
  <c r="I23" i="4" s="1"/>
  <c r="C165" i="1"/>
  <c r="AH145" i="1"/>
  <c r="M22" i="6" s="1"/>
  <c r="AB204" i="1"/>
  <c r="G29" i="6" s="1"/>
  <c r="G163" i="1"/>
  <c r="G23" i="4" s="1"/>
  <c r="H81" i="1"/>
  <c r="AJ81" i="1"/>
  <c r="AE86" i="1"/>
  <c r="J16" i="6"/>
  <c r="F231" i="1"/>
  <c r="F41" i="4"/>
  <c r="F10" i="4"/>
  <c r="AH58" i="1"/>
  <c r="M14" i="6"/>
  <c r="AK74" i="1"/>
  <c r="P15" i="6" s="1"/>
  <c r="AI86" i="1"/>
  <c r="N16" i="6" s="1"/>
  <c r="AK122" i="1"/>
  <c r="P19" i="6" s="1"/>
  <c r="AH163" i="1"/>
  <c r="M23" i="6" s="1"/>
  <c r="AI180" i="1"/>
  <c r="N28" i="6"/>
  <c r="AJ172" i="1"/>
  <c r="D10" i="6"/>
  <c r="D8" i="6"/>
  <c r="D23" i="6"/>
  <c r="P32" i="6"/>
  <c r="P33" i="6"/>
  <c r="C33" i="4"/>
  <c r="H11" i="6" l="1"/>
  <c r="P11" i="6"/>
  <c r="M24" i="6"/>
  <c r="G11" i="6"/>
  <c r="H163" i="1"/>
  <c r="H32" i="6"/>
  <c r="H33" i="6" s="1"/>
  <c r="P20" i="6"/>
  <c r="F32" i="6"/>
  <c r="F33" i="6" s="1"/>
  <c r="AA231" i="1"/>
  <c r="F40" i="6" s="1"/>
  <c r="I8" i="4"/>
  <c r="F20" i="4"/>
  <c r="AJ163" i="1"/>
  <c r="O23" i="6" s="1"/>
  <c r="H30" i="6"/>
  <c r="J11" i="6"/>
  <c r="AC74" i="1"/>
  <c r="H15" i="6" s="1"/>
  <c r="H20" i="6" s="1"/>
  <c r="AE58" i="1"/>
  <c r="J14" i="6" s="1"/>
  <c r="AJ132" i="1"/>
  <c r="AJ145" i="1" s="1"/>
  <c r="O22" i="6" s="1"/>
  <c r="O24" i="6" s="1"/>
  <c r="AJ140" i="1"/>
  <c r="H140" i="1"/>
  <c r="H67" i="1"/>
  <c r="AJ162" i="1"/>
  <c r="H162" i="1"/>
  <c r="AE96" i="1"/>
  <c r="J17" i="6" s="1"/>
  <c r="AE122" i="1"/>
  <c r="J19" i="6" s="1"/>
  <c r="AF86" i="1"/>
  <c r="K16" i="6" s="1"/>
  <c r="AF163" i="1"/>
  <c r="K23" i="6" s="1"/>
  <c r="K24" i="6" s="1"/>
  <c r="C29" i="4"/>
  <c r="C29" i="6"/>
  <c r="C30" i="6" s="1"/>
  <c r="G86" i="1"/>
  <c r="AJ17" i="1"/>
  <c r="AJ20" i="1" s="1"/>
  <c r="O9" i="6" s="1"/>
  <c r="O11" i="6" s="1"/>
  <c r="H217" i="1"/>
  <c r="AA86" i="1"/>
  <c r="F16" i="6" s="1"/>
  <c r="F30" i="6"/>
  <c r="AB122" i="1"/>
  <c r="G19" i="6" s="1"/>
  <c r="H36" i="1"/>
  <c r="H44" i="1" s="1"/>
  <c r="AJ36" i="1"/>
  <c r="AJ44" i="1" s="1"/>
  <c r="O13" i="6" s="1"/>
  <c r="G44" i="1"/>
  <c r="G122" i="1"/>
  <c r="AJ110" i="1"/>
  <c r="AJ122" i="1" s="1"/>
  <c r="O19" i="6" s="1"/>
  <c r="AE163" i="1"/>
  <c r="J23" i="6" s="1"/>
  <c r="J24" i="6" s="1"/>
  <c r="AF122" i="1"/>
  <c r="K19" i="6" s="1"/>
  <c r="G204" i="1"/>
  <c r="H187" i="1"/>
  <c r="H204" i="1" s="1"/>
  <c r="C14" i="6"/>
  <c r="C20" i="6" s="1"/>
  <c r="C26" i="6" s="1"/>
  <c r="C14" i="4"/>
  <c r="M20" i="6"/>
  <c r="AI145" i="1"/>
  <c r="N22" i="6" s="1"/>
  <c r="AK163" i="1"/>
  <c r="P23" i="6" s="1"/>
  <c r="G145" i="1"/>
  <c r="G180" i="1"/>
  <c r="H175" i="1"/>
  <c r="H180" i="1" s="1"/>
  <c r="AA58" i="1"/>
  <c r="F14" i="6" s="1"/>
  <c r="F20" i="6" s="1"/>
  <c r="G37" i="6"/>
  <c r="AB231" i="1"/>
  <c r="G40" i="6" s="1"/>
  <c r="H29" i="1"/>
  <c r="AD86" i="1"/>
  <c r="I16" i="6" s="1"/>
  <c r="I20" i="6" s="1"/>
  <c r="AD180" i="1"/>
  <c r="I28" i="6" s="1"/>
  <c r="I30" i="6" s="1"/>
  <c r="AE74" i="1"/>
  <c r="J15" i="6" s="1"/>
  <c r="H66" i="1"/>
  <c r="AJ66" i="1"/>
  <c r="C9" i="6"/>
  <c r="C231" i="1"/>
  <c r="AK145" i="1"/>
  <c r="P22" i="6" s="1"/>
  <c r="P24" i="6" s="1"/>
  <c r="AH180" i="1"/>
  <c r="M28" i="6" s="1"/>
  <c r="M30" i="6" s="1"/>
  <c r="AK180" i="1"/>
  <c r="AI204" i="1"/>
  <c r="AB74" i="1"/>
  <c r="G15" i="6" s="1"/>
  <c r="G20" i="6" s="1"/>
  <c r="G20" i="1"/>
  <c r="H136" i="1"/>
  <c r="G58" i="1"/>
  <c r="H20" i="1"/>
  <c r="AD220" i="1"/>
  <c r="AF20" i="1"/>
  <c r="K9" i="6" s="1"/>
  <c r="K11" i="6" s="1"/>
  <c r="C13" i="4"/>
  <c r="C24" i="4"/>
  <c r="D27" i="5"/>
  <c r="AI163" i="1"/>
  <c r="N23" i="6" s="1"/>
  <c r="H53" i="1"/>
  <c r="H58" i="1" s="1"/>
  <c r="C11" i="6"/>
  <c r="H78" i="1"/>
  <c r="AJ78" i="1"/>
  <c r="AJ86" i="1" s="1"/>
  <c r="O16" i="6" s="1"/>
  <c r="AA122" i="1"/>
  <c r="F19" i="6" s="1"/>
  <c r="H203" i="1"/>
  <c r="AC163" i="1"/>
  <c r="H23" i="6" s="1"/>
  <c r="H24" i="6" s="1"/>
  <c r="AC204" i="1"/>
  <c r="H29" i="6" s="1"/>
  <c r="AJ70" i="1"/>
  <c r="H70" i="1"/>
  <c r="AI29" i="1"/>
  <c r="N10" i="6" s="1"/>
  <c r="N11" i="6" s="1"/>
  <c r="G220" i="1"/>
  <c r="AJ99" i="1"/>
  <c r="AJ102" i="1" s="1"/>
  <c r="O18" i="6" s="1"/>
  <c r="H99" i="1"/>
  <c r="H102" i="1" s="1"/>
  <c r="AA29" i="1"/>
  <c r="F10" i="6" s="1"/>
  <c r="F11" i="6" s="1"/>
  <c r="AA145" i="1"/>
  <c r="F22" i="6" s="1"/>
  <c r="F24" i="6" s="1"/>
  <c r="AD163" i="1"/>
  <c r="I23" i="6" s="1"/>
  <c r="I24" i="6" s="1"/>
  <c r="AF74" i="1"/>
  <c r="K15" i="6" s="1"/>
  <c r="K20" i="6" s="1"/>
  <c r="AF220" i="1"/>
  <c r="C30" i="4"/>
  <c r="G18" i="4"/>
  <c r="I18" i="4" s="1"/>
  <c r="H128" i="1"/>
  <c r="H145" i="1" s="1"/>
  <c r="H84" i="1"/>
  <c r="AJ142" i="1"/>
  <c r="H56" i="1"/>
  <c r="H213" i="1"/>
  <c r="H220" i="1" s="1"/>
  <c r="AJ213" i="1"/>
  <c r="AJ220" i="1" s="1"/>
  <c r="O32" i="6" s="1"/>
  <c r="O33" i="6" s="1"/>
  <c r="G74" i="1"/>
  <c r="AJ61" i="1"/>
  <c r="AJ91" i="1"/>
  <c r="AJ96" i="1" s="1"/>
  <c r="O17" i="6" s="1"/>
  <c r="H91" i="1"/>
  <c r="H96" i="1" s="1"/>
  <c r="AH220" i="1"/>
  <c r="AJ173" i="1"/>
  <c r="AJ180" i="1" s="1"/>
  <c r="O28" i="6" l="1"/>
  <c r="O30" i="6" s="1"/>
  <c r="G29" i="4"/>
  <c r="D29" i="6"/>
  <c r="M32" i="6"/>
  <c r="M33" i="6" s="1"/>
  <c r="AH231" i="1"/>
  <c r="M40" i="6" s="1"/>
  <c r="M42" i="6" s="1"/>
  <c r="I29" i="4"/>
  <c r="C42" i="6"/>
  <c r="C41" i="4"/>
  <c r="D9" i="6"/>
  <c r="D11" i="6" s="1"/>
  <c r="G9" i="4"/>
  <c r="AE231" i="1"/>
  <c r="J40" i="6" s="1"/>
  <c r="G14" i="4"/>
  <c r="I14" i="4" s="1"/>
  <c r="D14" i="6"/>
  <c r="H74" i="1"/>
  <c r="H231" i="1" s="1"/>
  <c r="N24" i="6"/>
  <c r="C20" i="4"/>
  <c r="C26" i="4" s="1"/>
  <c r="N29" i="6"/>
  <c r="N30" i="6" s="1"/>
  <c r="AI231" i="1"/>
  <c r="N40" i="6" s="1"/>
  <c r="D28" i="6"/>
  <c r="D30" i="6" s="1"/>
  <c r="G28" i="4"/>
  <c r="J20" i="6"/>
  <c r="G15" i="4"/>
  <c r="I15" i="4" s="1"/>
  <c r="D15" i="6"/>
  <c r="G32" i="4"/>
  <c r="D32" i="6"/>
  <c r="D33" i="6" s="1"/>
  <c r="AK231" i="1"/>
  <c r="P40" i="6" s="1"/>
  <c r="P28" i="6"/>
  <c r="P30" i="6" s="1"/>
  <c r="G19" i="4"/>
  <c r="I19" i="4" s="1"/>
  <c r="D19" i="6"/>
  <c r="AC231" i="1"/>
  <c r="H40" i="6" s="1"/>
  <c r="F42" i="6" s="1"/>
  <c r="G231" i="1"/>
  <c r="AF231" i="1"/>
  <c r="K40" i="6" s="1"/>
  <c r="K32" i="6"/>
  <c r="K33" i="6" s="1"/>
  <c r="H86" i="1"/>
  <c r="I32" i="6"/>
  <c r="I33" i="6" s="1"/>
  <c r="AD231" i="1"/>
  <c r="I40" i="6" s="1"/>
  <c r="G13" i="4"/>
  <c r="D13" i="6"/>
  <c r="D16" i="6"/>
  <c r="G16" i="4"/>
  <c r="I16" i="4" s="1"/>
  <c r="AJ74" i="1"/>
  <c r="O15" i="6" s="1"/>
  <c r="O20" i="6" s="1"/>
  <c r="G22" i="4"/>
  <c r="D22" i="6"/>
  <c r="D24" i="6" s="1"/>
  <c r="G11" i="4" l="1"/>
  <c r="I9" i="4"/>
  <c r="I11" i="4" s="1"/>
  <c r="D42" i="6"/>
  <c r="G41" i="4"/>
  <c r="G33" i="4"/>
  <c r="I32" i="4"/>
  <c r="I33" i="4" s="1"/>
  <c r="D20" i="6"/>
  <c r="G20" i="4"/>
  <c r="AJ231" i="1"/>
  <c r="O40" i="6" s="1"/>
  <c r="O42" i="6" s="1"/>
  <c r="I28" i="4"/>
  <c r="I30" i="4" s="1"/>
  <c r="G30" i="4"/>
  <c r="I42" i="6"/>
  <c r="I13" i="4"/>
  <c r="I20" i="4" s="1"/>
  <c r="I22" i="4"/>
  <c r="I24" i="4" s="1"/>
  <c r="G24" i="4"/>
  <c r="A44" i="6"/>
  <c r="A45" i="6"/>
  <c r="B29" i="5" l="1"/>
  <c r="C7" i="5"/>
  <c r="I4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Beaulac, Marie-Claude (MTL)</author>
  </authors>
  <commentList>
    <comment ref="E226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At final cost, contingencies must be at $0. Unforeseen expenses that have been incurred must be allocated to the above items. At final cost, if contingencies were not spent, they must remain at $0 and the total final costs will be less than the total budget.
</t>
        </r>
      </text>
    </comment>
  </commentList>
</comments>
</file>

<file path=xl/sharedStrings.xml><?xml version="1.0" encoding="utf-8"?>
<sst xmlns="http://schemas.openxmlformats.org/spreadsheetml/2006/main" count="915" uniqueCount="349">
  <si>
    <t>CATEGORY</t>
  </si>
  <si>
    <t>F</t>
  </si>
  <si>
    <t>(date)</t>
  </si>
  <si>
    <t>Producer</t>
  </si>
  <si>
    <t>Total Producer</t>
  </si>
  <si>
    <t>Rights Acquisition</t>
  </si>
  <si>
    <t>Total Rights Acquisition</t>
  </si>
  <si>
    <t>Project Proposal Preparation</t>
  </si>
  <si>
    <t>Researcher / Writer</t>
  </si>
  <si>
    <t>Market Research / Focus Groups</t>
  </si>
  <si>
    <t>Total Project Proposal Preparation</t>
  </si>
  <si>
    <t>Senior Production Personnel</t>
  </si>
  <si>
    <t>Design Labour</t>
  </si>
  <si>
    <t>Graphic Designer</t>
  </si>
  <si>
    <t>Total Design Labour</t>
  </si>
  <si>
    <t>Programming Labour</t>
  </si>
  <si>
    <t>Total Programming Labour</t>
  </si>
  <si>
    <t>Director</t>
  </si>
  <si>
    <t>Camera</t>
  </si>
  <si>
    <t>Lighting / Grip Labour</t>
  </si>
  <si>
    <t>Editor</t>
  </si>
  <si>
    <t>Talent</t>
  </si>
  <si>
    <t>Voice-Over Performers (Narrators)</t>
  </si>
  <si>
    <t>Total Talent</t>
  </si>
  <si>
    <t>Webmaster</t>
  </si>
  <si>
    <t>Camera Equipment Rental</t>
  </si>
  <si>
    <t>Lighting / Grip Equipment Rental</t>
  </si>
  <si>
    <t>Audio Equipment Rental</t>
  </si>
  <si>
    <t>Sound Effects</t>
  </si>
  <si>
    <t>Online Edit</t>
  </si>
  <si>
    <t>Launch Expenses</t>
  </si>
  <si>
    <t>Media Kits</t>
  </si>
  <si>
    <t>Collateral Materials</t>
  </si>
  <si>
    <t>Legal</t>
  </si>
  <si>
    <t>Audit</t>
  </si>
  <si>
    <t>Bank Service Fees</t>
  </si>
  <si>
    <t>Interim Financing</t>
  </si>
  <si>
    <t>GRAND TOTAL</t>
  </si>
  <si>
    <t>BUDGET</t>
  </si>
  <si>
    <t>COSTS TO DATE</t>
  </si>
  <si>
    <t>TOTAL COSTS</t>
  </si>
  <si>
    <t>VARIANCE</t>
  </si>
  <si>
    <t>Producer(s)</t>
  </si>
  <si>
    <t>TOTAL  "A" - ABOVE THE LINE COSTS</t>
  </si>
  <si>
    <t>(Producer signature)</t>
  </si>
  <si>
    <t>Consultant(s)</t>
  </si>
  <si>
    <t>Graphic Artist(s) - 3D</t>
  </si>
  <si>
    <t>Storyboard Artist(s)</t>
  </si>
  <si>
    <t>Researchers(s)</t>
  </si>
  <si>
    <t>Writer(s)</t>
  </si>
  <si>
    <t>Content Specialist(s)</t>
  </si>
  <si>
    <t>Interface Specialist(s)</t>
  </si>
  <si>
    <t>Offline Edit</t>
  </si>
  <si>
    <t>Addtl. Data Storage Devices</t>
  </si>
  <si>
    <t>Staging Server (for installation)</t>
  </si>
  <si>
    <t>Website - Addtl. Software</t>
  </si>
  <si>
    <t>Website - Addtl. Maintenance</t>
  </si>
  <si>
    <t>FINAL FINANCING</t>
  </si>
  <si>
    <t>Amount</t>
  </si>
  <si>
    <t>Type of Financing</t>
  </si>
  <si>
    <t>% of Final Costs</t>
  </si>
  <si>
    <t>PRODUCTION COMPANY :</t>
  </si>
  <si>
    <t>Cost Report for the period ending (date) :</t>
  </si>
  <si>
    <t>ACC.</t>
  </si>
  <si>
    <t>Audio/Video Production &amp; Post Labour</t>
  </si>
  <si>
    <t>Production Administration Labour</t>
  </si>
  <si>
    <t>Other Production Labour</t>
  </si>
  <si>
    <t>New Media Equipment and Materials</t>
  </si>
  <si>
    <t>Audio/Video Equipment and Materials</t>
  </si>
  <si>
    <t>Production Administration</t>
  </si>
  <si>
    <t>CORPORATE OVERHEAD</t>
  </si>
  <si>
    <t>CONTINGENCY</t>
  </si>
  <si>
    <t>SECTION "A" - ABOVE THE LINE COSTS</t>
  </si>
  <si>
    <t>SECTION "B" - PRODUCTION TEAM LABOUR EXPENSES</t>
  </si>
  <si>
    <t>Addtl. Production Labour (specify)</t>
  </si>
  <si>
    <t>Production Co-ordinator</t>
  </si>
  <si>
    <t>Performers / Actors (specify)</t>
  </si>
  <si>
    <t>Other (specify)</t>
  </si>
  <si>
    <t>Other(s) (specify)</t>
  </si>
  <si>
    <t>Consultant(s) (specify)</t>
  </si>
  <si>
    <t>Versioning / Translation</t>
  </si>
  <si>
    <t>Computer Workstations (specify)</t>
  </si>
  <si>
    <t>Software Licences (specify)</t>
  </si>
  <si>
    <t>Addtl. Supplies and Materials</t>
  </si>
  <si>
    <t>Art Department Rentals and Supplies</t>
  </si>
  <si>
    <t>Audio Re-Recording and Mix</t>
  </si>
  <si>
    <t>SECTION "E" - PRODUCTION ADMINISTRATION</t>
  </si>
  <si>
    <t>Total Production Administration</t>
  </si>
  <si>
    <t>PRODUCER(S) :</t>
  </si>
  <si>
    <t>Cost Allocation (Budget)</t>
  </si>
  <si>
    <t>Cost Allocation (Total Costs)</t>
  </si>
  <si>
    <t>Internal</t>
  </si>
  <si>
    <t>Related</t>
  </si>
  <si>
    <t>External</t>
  </si>
  <si>
    <t>PROJECT TITLE :</t>
  </si>
  <si>
    <t>ACC</t>
  </si>
  <si>
    <t>EST. TO COMPLETE</t>
  </si>
  <si>
    <t>TOTAL  "C" - EQUIPMENT &amp; MATERIALS</t>
  </si>
  <si>
    <t>Source of Financing</t>
  </si>
  <si>
    <t>Advance</t>
  </si>
  <si>
    <t>Investment</t>
  </si>
  <si>
    <t>Deferral</t>
  </si>
  <si>
    <t>Contribution</t>
  </si>
  <si>
    <t>Grant</t>
  </si>
  <si>
    <t>Loan</t>
  </si>
  <si>
    <t>Facilities and Services</t>
  </si>
  <si>
    <t>Licence</t>
  </si>
  <si>
    <t>Barter Deal</t>
  </si>
  <si>
    <t>Minimum Guarantee</t>
  </si>
  <si>
    <t>Sponsorship</t>
  </si>
  <si>
    <t xml:space="preserve"> </t>
  </si>
  <si>
    <t>Please provide explanation(s) for any substantive cost variance from the budget and/or cost allocation change.</t>
  </si>
  <si>
    <t xml:space="preserve"> DESCRIPTION</t>
  </si>
  <si>
    <t>VARIANCE AMT.</t>
  </si>
  <si>
    <t>EXPLANATION OF VARIANCE AND/OR CHANGE</t>
  </si>
  <si>
    <t>Internal to Related</t>
  </si>
  <si>
    <t>Internal to External</t>
  </si>
  <si>
    <t>Related to Internal</t>
  </si>
  <si>
    <t>Related to External</t>
  </si>
  <si>
    <t>External to Internal</t>
  </si>
  <si>
    <t>External to Related</t>
  </si>
  <si>
    <t>Change in Allocation</t>
  </si>
  <si>
    <t>Other Promotion Material</t>
  </si>
  <si>
    <t>04.30</t>
  </si>
  <si>
    <t>H</t>
  </si>
  <si>
    <t>Canadian</t>
  </si>
  <si>
    <t>Non-canadian</t>
  </si>
  <si>
    <r>
      <t xml:space="preserve">Stock Footage-Audio/ Music </t>
    </r>
    <r>
      <rPr>
        <sz val="8"/>
        <rFont val="Arial"/>
        <family val="2"/>
      </rPr>
      <t>(Transfers)</t>
    </r>
  </si>
  <si>
    <r>
      <t xml:space="preserve">Stock Footage-Picture </t>
    </r>
    <r>
      <rPr>
        <sz val="8"/>
        <rFont val="Arial"/>
        <family val="2"/>
      </rPr>
      <t>(Transfers)</t>
    </r>
  </si>
  <si>
    <t>10.05</t>
  </si>
  <si>
    <t>10.15</t>
  </si>
  <si>
    <t>10.25</t>
  </si>
  <si>
    <t>10.95</t>
  </si>
  <si>
    <t>11.05</t>
  </si>
  <si>
    <t>11.15</t>
  </si>
  <si>
    <t>11.75</t>
  </si>
  <si>
    <t>11.95</t>
  </si>
  <si>
    <t>12.05</t>
  </si>
  <si>
    <t>12.15</t>
  </si>
  <si>
    <t>12.35</t>
  </si>
  <si>
    <t>12.55</t>
  </si>
  <si>
    <t>12.95</t>
  </si>
  <si>
    <t>13.05</t>
  </si>
  <si>
    <t>13.15</t>
  </si>
  <si>
    <t>13.95</t>
  </si>
  <si>
    <t>14.05</t>
  </si>
  <si>
    <t>14.15</t>
  </si>
  <si>
    <t>14.35</t>
  </si>
  <si>
    <t>14.95</t>
  </si>
  <si>
    <t>15.55</t>
  </si>
  <si>
    <t>15.65</t>
  </si>
  <si>
    <t>15.95</t>
  </si>
  <si>
    <t>15.40</t>
  </si>
  <si>
    <t xml:space="preserve">Note that this cost report contains formulas so if a new cost report line item needs to be added, please copy the entire line so that the formulas are preserved. </t>
  </si>
  <si>
    <t>Cost Allocation</t>
  </si>
  <si>
    <t>Cost Origin</t>
  </si>
  <si>
    <t>Budget</t>
  </si>
  <si>
    <t>Total Costs</t>
  </si>
  <si>
    <t>01.05</t>
  </si>
  <si>
    <t>02.05</t>
  </si>
  <si>
    <t>02.10</t>
  </si>
  <si>
    <t>02.15</t>
  </si>
  <si>
    <t>02.20</t>
  </si>
  <si>
    <t>02.95</t>
  </si>
  <si>
    <t>03.10</t>
  </si>
  <si>
    <t>03.15</t>
  </si>
  <si>
    <t>03.25</t>
  </si>
  <si>
    <t>03.95</t>
  </si>
  <si>
    <t>04.05</t>
  </si>
  <si>
    <t>04.10</t>
  </si>
  <si>
    <t>04.15</t>
  </si>
  <si>
    <t>04.20</t>
  </si>
  <si>
    <t>04.25</t>
  </si>
  <si>
    <t>04.95</t>
  </si>
  <si>
    <t>05.05</t>
  </si>
  <si>
    <t>05.10</t>
  </si>
  <si>
    <t>05.15</t>
  </si>
  <si>
    <t>05.20</t>
  </si>
  <si>
    <t>05.25</t>
  </si>
  <si>
    <t>05.35</t>
  </si>
  <si>
    <t>05.40</t>
  </si>
  <si>
    <t>05.45</t>
  </si>
  <si>
    <t>05.95</t>
  </si>
  <si>
    <t>06.05</t>
  </si>
  <si>
    <t>06.10</t>
  </si>
  <si>
    <t>06.15</t>
  </si>
  <si>
    <t>06.20</t>
  </si>
  <si>
    <t>06.95</t>
  </si>
  <si>
    <t>07.05</t>
  </si>
  <si>
    <t>07.10</t>
  </si>
  <si>
    <t>07.15</t>
  </si>
  <si>
    <t>07.25</t>
  </si>
  <si>
    <t>07.30</t>
  </si>
  <si>
    <t>07.35</t>
  </si>
  <si>
    <t>07.70</t>
  </si>
  <si>
    <t>07.95</t>
  </si>
  <si>
    <t>08.05</t>
  </si>
  <si>
    <t>08.10</t>
  </si>
  <si>
    <t>08.95</t>
  </si>
  <si>
    <t>09.10</t>
  </si>
  <si>
    <t>09.95</t>
  </si>
  <si>
    <t>10.10</t>
  </si>
  <si>
    <t>10.20</t>
  </si>
  <si>
    <t>10.40</t>
  </si>
  <si>
    <t>11.10</t>
  </si>
  <si>
    <t>11.20</t>
  </si>
  <si>
    <t>11.50</t>
  </si>
  <si>
    <t>11.90</t>
  </si>
  <si>
    <t>12.10</t>
  </si>
  <si>
    <t>12.20</t>
  </si>
  <si>
    <t>12.30</t>
  </si>
  <si>
    <t>12.40</t>
  </si>
  <si>
    <t>12.50</t>
  </si>
  <si>
    <t>12.60</t>
  </si>
  <si>
    <t>12.90</t>
  </si>
  <si>
    <t>13.10</t>
  </si>
  <si>
    <t>14.10</t>
  </si>
  <si>
    <t>14.20</t>
  </si>
  <si>
    <t>14.30</t>
  </si>
  <si>
    <t>14.40</t>
  </si>
  <si>
    <t>15.50</t>
  </si>
  <si>
    <t>15.60</t>
  </si>
  <si>
    <t>DEVELOPMENT COSTS</t>
  </si>
  <si>
    <t>Cost Origin (Budget)</t>
  </si>
  <si>
    <t>Cost Origin (Total Costs)</t>
  </si>
  <si>
    <t>Change in Origin</t>
  </si>
  <si>
    <t>Non-Canadian</t>
  </si>
  <si>
    <t>G</t>
  </si>
  <si>
    <t>TOTAL  "E" - PRODUCTION ADMINISTRATION</t>
  </si>
  <si>
    <t>SUB-TOTAL SECTIONS "B" + "C"</t>
  </si>
  <si>
    <t>COST ALLOCATION/
COST ORIGIN CHANGE</t>
  </si>
  <si>
    <t>Canadian to Non-Canadian</t>
  </si>
  <si>
    <t>Non-Canadian to Canadian</t>
  </si>
  <si>
    <t>TOTAL</t>
  </si>
  <si>
    <t>SUB-TOTAL "B"+"C"</t>
  </si>
  <si>
    <t>PLEASE ENTER DATA ONLY IN THE YELLOW CELLS</t>
  </si>
  <si>
    <t>CMF Repayable Advance (Dev)</t>
  </si>
  <si>
    <t>Audio</t>
  </si>
  <si>
    <t xml:space="preserve">Other </t>
  </si>
  <si>
    <t>10.50</t>
  </si>
  <si>
    <t>Digitization Equipment</t>
  </si>
  <si>
    <t>14.22</t>
  </si>
  <si>
    <t>Sponsorships</t>
  </si>
  <si>
    <t>14.50</t>
  </si>
  <si>
    <t>14.60</t>
  </si>
  <si>
    <t>Ancillary products</t>
  </si>
  <si>
    <t>Instructions: Allowed at a maximum of one year after launch to cover the first year of exploitation.</t>
  </si>
  <si>
    <t>Note: Expenses identified in the project's budget/final costs cannot be deducted from exploitation revenues.</t>
  </si>
  <si>
    <t>Total Audio/Video Equipment and Materials</t>
  </si>
  <si>
    <t>SECTION "D" - EXPLOITATION, MARKETING, PROMOTION. PUBLICITY</t>
  </si>
  <si>
    <t>Total Exploitation &amp; Maintenance</t>
  </si>
  <si>
    <t>Marketing, Promotion, Publicity</t>
  </si>
  <si>
    <t>TOTAL  "B" - PRODUCTION TEAM LABOUR EXPENSES</t>
  </si>
  <si>
    <t>TOTAL  "D" - EXPLOITATION, MARKETING, PROMOTION, PUBLICITY</t>
  </si>
  <si>
    <t>Exploitation and Maintenance</t>
  </si>
  <si>
    <t>ADDITIONAL SECTIONS</t>
  </si>
  <si>
    <t xml:space="preserve">Image Rights </t>
  </si>
  <si>
    <t xml:space="preserve">Sound Rights </t>
  </si>
  <si>
    <t>Library Fees</t>
  </si>
  <si>
    <t>Other Rights</t>
  </si>
  <si>
    <t>Project Manager or Project leader (non shareholder only)</t>
  </si>
  <si>
    <t>System Architect</t>
  </si>
  <si>
    <t>Technical Director</t>
  </si>
  <si>
    <t>Art Director</t>
  </si>
  <si>
    <t>Animation Director</t>
  </si>
  <si>
    <t>Interactive Director</t>
  </si>
  <si>
    <t>Total Key Roles</t>
  </si>
  <si>
    <t>Designer</t>
  </si>
  <si>
    <t>Interactive of Game Designer</t>
  </si>
  <si>
    <t>Graphic Artist(s) - 2D</t>
  </si>
  <si>
    <t>Illustrator</t>
  </si>
  <si>
    <t>Assistant Designer</t>
  </si>
  <si>
    <t xml:space="preserve">Other (Specify) </t>
  </si>
  <si>
    <t>Senior Programmer</t>
  </si>
  <si>
    <t>Useability architect</t>
  </si>
  <si>
    <t>Programming labour (specify)</t>
  </si>
  <si>
    <t>System integrator</t>
  </si>
  <si>
    <t>06.25</t>
  </si>
  <si>
    <t>Testing labour</t>
  </si>
  <si>
    <t>Audio/Video Labour</t>
  </si>
  <si>
    <t>Total Audio/Video  Labour</t>
  </si>
  <si>
    <t>Total Administration Labour</t>
  </si>
  <si>
    <t>Total Other Exploitation Labour</t>
  </si>
  <si>
    <t>SECTION "C" - EQUIPMENT AND MATERIALS</t>
  </si>
  <si>
    <t>Equipment and Materials</t>
  </si>
  <si>
    <t>Total Equipment and Materials</t>
  </si>
  <si>
    <t>Focus Groups</t>
  </si>
  <si>
    <t>Community Manager</t>
  </si>
  <si>
    <t>Marketing Director</t>
  </si>
  <si>
    <t>13.04</t>
  </si>
  <si>
    <t>13.03</t>
  </si>
  <si>
    <t>13.02</t>
  </si>
  <si>
    <t>13.01</t>
  </si>
  <si>
    <t>Media Relations</t>
  </si>
  <si>
    <t>Servers</t>
  </si>
  <si>
    <t xml:space="preserve">Marketing &amp; Exploitation </t>
  </si>
  <si>
    <t>Registration to Conferences</t>
  </si>
  <si>
    <t>Administration</t>
  </si>
  <si>
    <t xml:space="preserve">Rights cannot be paid to the applicant, co-applicant, parent company or to a related person. </t>
  </si>
  <si>
    <t>You may add lines if more than one person holds the same role.</t>
  </si>
  <si>
    <t>Key Roles</t>
  </si>
  <si>
    <t>If the person indicated at account 04.05 is a shareholder of the applicant, co-applicant or parent company, his or her salary as project manager or project leader must be moved above, under line 01.05.</t>
  </si>
  <si>
    <t>Equipment and software must be calculated on a prorata basis for use during the project AND amortized on a staight-line or declining balance basis.</t>
  </si>
  <si>
    <t>Costs in this section must be project specific; the company's everyday expenses should be indicated in the CORPORATE OVERHEAD section (line F).</t>
  </si>
  <si>
    <t>Key roles</t>
  </si>
  <si>
    <t>Administration Labour</t>
  </si>
  <si>
    <t>Other Exploitation Labour</t>
  </si>
  <si>
    <t>TOTAL  A - ABOVE THE LINE COSTS</t>
  </si>
  <si>
    <t>TOTAL  B - PRODUCTION LABOUR EXPENSES</t>
  </si>
  <si>
    <t>TOTAL  C - EQUIPMENT &amp; MATERIALS</t>
  </si>
  <si>
    <t>TOTAL E - PRODUCTION ADMINISTRATION</t>
  </si>
  <si>
    <t>SUB-TOTAL B+C</t>
  </si>
  <si>
    <t>Exploitation and Marketing</t>
  </si>
  <si>
    <t>TOTAL  D - EXPLOITATION, MARKETING, PROMOTION, PUBLICITY</t>
  </si>
  <si>
    <t>PRIOR DEVELOPMENT/PROTOTYPING COSTS</t>
  </si>
  <si>
    <t>Story Rights (including option agreements)</t>
  </si>
  <si>
    <t xml:space="preserve">Do not enter amounts in this final cost report section if development funding has already been provided for the project. </t>
  </si>
  <si>
    <t>04.35</t>
  </si>
  <si>
    <t>Creative Director</t>
  </si>
  <si>
    <t>Accountant/Bookkeeper-for the project only</t>
  </si>
  <si>
    <t>Other Labour / Exploitation Labour</t>
  </si>
  <si>
    <t>10.52</t>
  </si>
  <si>
    <t>10.55</t>
  </si>
  <si>
    <t>Publicist</t>
  </si>
  <si>
    <t>10.57</t>
  </si>
  <si>
    <t>Marketing Specialist</t>
  </si>
  <si>
    <t>10.59</t>
  </si>
  <si>
    <t>Media Relations Specialist</t>
  </si>
  <si>
    <t>10.80</t>
  </si>
  <si>
    <t>Focus Group</t>
  </si>
  <si>
    <t>Addtl. Equipment (specify)</t>
  </si>
  <si>
    <t>Marketin, Promotion and Publicity</t>
  </si>
  <si>
    <t>Reproduction, Stills</t>
  </si>
  <si>
    <t xml:space="preserve">Interactive / web advertising </t>
  </si>
  <si>
    <t>TV advertising</t>
  </si>
  <si>
    <t>Total  Marketing, Promotion, Publicity</t>
  </si>
  <si>
    <t>Print advertising</t>
  </si>
  <si>
    <t>14.24</t>
  </si>
  <si>
    <t>14.26</t>
  </si>
  <si>
    <t>Radio advertising</t>
  </si>
  <si>
    <t>14.28</t>
  </si>
  <si>
    <t>Outdoor advertising</t>
  </si>
  <si>
    <t xml:space="preserve">Insurance A (comprehensive liability package) </t>
  </si>
  <si>
    <t>15.45</t>
  </si>
  <si>
    <t xml:space="preserve">Insurance B (errors and omissions) </t>
  </si>
  <si>
    <t>Computer Animation Artist</t>
  </si>
  <si>
    <r>
      <t>Corporate Overhead
(Cannot exceed 10% of the total of section B and C of the</t>
    </r>
    <r>
      <rPr>
        <b/>
        <u/>
        <sz val="11"/>
        <rFont val="Arial"/>
        <family val="2"/>
      </rPr>
      <t xml:space="preserve"> initial budget approved at contract</t>
    </r>
    <r>
      <rPr>
        <sz val="11"/>
        <rFont val="Arial"/>
        <family val="2"/>
      </rPr>
      <t>) if the person is a shareholder or the applicant, co-applicant or parent company.</t>
    </r>
  </si>
  <si>
    <t xml:space="preserve">Instructions: Cannot exceed 10% of the total of section B and C of the initial budget approved at contract if the person is a shareholder or the applicant, co-applicant or parent company. </t>
  </si>
  <si>
    <t>The expenses allowed for up to one year maximum after launch to cover the first year of exploitation.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</si>
</sst>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_-* #,##0_-;* \(#,##0\)_-;_-* &quot;-&quot;_-;_-@_-"/>
    <numFmt numFmtId="166" formatCode="00.00"/>
    <numFmt numFmtId="167" formatCode="[$-1009]mmmm\ d\,\ yyyy;@"/>
  </numFmts>
  <fonts count="2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b/>
      <i/>
      <sz val="14"/>
      <name val="Arial"/>
      <family val="2"/>
    </font>
    <font>
      <sz val="9"/>
      <color indexed="81"/>
      <name val="Tahoma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8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9">
    <xf numFmtId="0" fontId="0" fillId="0" borderId="0" xfId="0"/>
    <xf numFmtId="0" fontId="2" fillId="0" borderId="0" xfId="0" applyFont="1" applyFill="1" applyAlignment="1">
      <alignment horizontal="left"/>
    </xf>
    <xf numFmtId="0" fontId="4" fillId="0" borderId="0" xfId="0" applyFont="1"/>
    <xf numFmtId="0" fontId="5" fillId="0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/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2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/>
    <xf numFmtId="165" fontId="9" fillId="2" borderId="1" xfId="0" applyNumberFormat="1" applyFont="1" applyFill="1" applyBorder="1" applyAlignment="1" applyProtection="1">
      <alignment horizontal="center"/>
    </xf>
    <xf numFmtId="165" fontId="9" fillId="2" borderId="1" xfId="0" applyNumberFormat="1" applyFont="1" applyFill="1" applyBorder="1" applyAlignment="1" applyProtection="1">
      <alignment horizontal="center" wrapText="1"/>
    </xf>
    <xf numFmtId="165" fontId="6" fillId="2" borderId="1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/>
    <xf numFmtId="0" fontId="4" fillId="0" borderId="0" xfId="0" applyFont="1" applyFill="1" applyBorder="1"/>
    <xf numFmtId="165" fontId="4" fillId="0" borderId="0" xfId="0" applyNumberFormat="1" applyFont="1" applyFill="1" applyBorder="1" applyAlignment="1" applyProtection="1">
      <alignment vertical="center"/>
    </xf>
    <xf numFmtId="165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3" borderId="1" xfId="0" applyNumberFormat="1" applyFont="1" applyFill="1" applyBorder="1" applyAlignment="1" applyProtection="1">
      <alignment vertical="center"/>
    </xf>
    <xf numFmtId="165" fontId="4" fillId="3" borderId="1" xfId="0" applyNumberFormat="1" applyFont="1" applyFill="1" applyBorder="1" applyAlignment="1" applyProtection="1">
      <alignment horizontal="center" vertical="center"/>
    </xf>
    <xf numFmtId="165" fontId="4" fillId="0" borderId="1" xfId="0" applyNumberFormat="1" applyFont="1" applyFill="1" applyBorder="1" applyAlignment="1" applyProtection="1">
      <alignment horizontal="right" vertical="center"/>
    </xf>
    <xf numFmtId="165" fontId="5" fillId="3" borderId="1" xfId="0" applyNumberFormat="1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/>
    <xf numFmtId="165" fontId="9" fillId="0" borderId="1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Protection="1"/>
    <xf numFmtId="165" fontId="4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2" fontId="4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165" fontId="4" fillId="3" borderId="1" xfId="0" applyNumberFormat="1" applyFont="1" applyFill="1" applyBorder="1" applyProtection="1"/>
    <xf numFmtId="165" fontId="4" fillId="0" borderId="1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/>
    <xf numFmtId="165" fontId="9" fillId="2" borderId="1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165" fontId="4" fillId="0" borderId="1" xfId="0" applyNumberFormat="1" applyFont="1" applyFill="1" applyBorder="1" applyProtection="1"/>
    <xf numFmtId="3" fontId="5" fillId="0" borderId="0" xfId="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 applyProtection="1">
      <alignment horizontal="center"/>
    </xf>
    <xf numFmtId="165" fontId="9" fillId="0" borderId="0" xfId="0" applyNumberFormat="1" applyFont="1" applyFill="1" applyBorder="1" applyAlignment="1" applyProtection="1">
      <alignment horizontal="right" vertical="center"/>
    </xf>
    <xf numFmtId="165" fontId="9" fillId="0" borderId="5" xfId="0" applyNumberFormat="1" applyFont="1" applyFill="1" applyBorder="1"/>
    <xf numFmtId="0" fontId="4" fillId="0" borderId="6" xfId="0" applyFont="1" applyFill="1" applyBorder="1"/>
    <xf numFmtId="0" fontId="9" fillId="0" borderId="6" xfId="0" applyFont="1" applyFill="1" applyBorder="1"/>
    <xf numFmtId="165" fontId="4" fillId="3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right" vertical="center"/>
    </xf>
    <xf numFmtId="165" fontId="4" fillId="0" borderId="2" xfId="0" applyNumberFormat="1" applyFont="1" applyFill="1" applyBorder="1" applyProtection="1"/>
    <xf numFmtId="0" fontId="2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7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/>
    <xf numFmtId="2" fontId="9" fillId="2" borderId="9" xfId="0" applyNumberFormat="1" applyFont="1" applyFill="1" applyBorder="1" applyAlignment="1">
      <alignment horizontal="center"/>
    </xf>
    <xf numFmtId="0" fontId="9" fillId="2" borderId="9" xfId="0" applyFont="1" applyFill="1" applyBorder="1"/>
    <xf numFmtId="0" fontId="9" fillId="2" borderId="9" xfId="0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vertical="center"/>
    </xf>
    <xf numFmtId="0" fontId="9" fillId="0" borderId="9" xfId="0" applyFont="1" applyFill="1" applyBorder="1" applyAlignment="1" applyProtection="1">
      <alignment horizontal="center" wrapText="1"/>
    </xf>
    <xf numFmtId="0" fontId="9" fillId="0" borderId="10" xfId="0" applyFont="1" applyFill="1" applyBorder="1" applyAlignment="1" applyProtection="1">
      <alignment horizontal="center" wrapText="1"/>
    </xf>
    <xf numFmtId="0" fontId="9" fillId="2" borderId="11" xfId="0" applyFont="1" applyFill="1" applyBorder="1" applyAlignment="1" applyProtection="1">
      <alignment horizontal="center" wrapText="1"/>
    </xf>
    <xf numFmtId="0" fontId="9" fillId="0" borderId="5" xfId="0" applyFont="1" applyFill="1" applyBorder="1" applyAlignment="1" applyProtection="1">
      <alignment horizontal="center" wrapText="1"/>
    </xf>
    <xf numFmtId="0" fontId="9" fillId="2" borderId="9" xfId="0" applyFont="1" applyFill="1" applyBorder="1" applyAlignment="1" applyProtection="1">
      <alignment horizontal="center" wrapText="1"/>
    </xf>
    <xf numFmtId="0" fontId="13" fillId="0" borderId="0" xfId="0" applyFont="1" applyBorder="1" applyProtection="1"/>
    <xf numFmtId="0" fontId="9" fillId="0" borderId="0" xfId="0" applyFont="1" applyBorder="1"/>
    <xf numFmtId="0" fontId="5" fillId="0" borderId="1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 applyProtection="1">
      <alignment horizontal="left" vertical="center"/>
    </xf>
    <xf numFmtId="165" fontId="9" fillId="2" borderId="12" xfId="0" applyNumberFormat="1" applyFont="1" applyFill="1" applyBorder="1" applyAlignment="1">
      <alignment horizontal="right"/>
    </xf>
    <xf numFmtId="165" fontId="9" fillId="0" borderId="12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165" fontId="9" fillId="2" borderId="14" xfId="0" applyNumberFormat="1" applyFont="1" applyFill="1" applyBorder="1" applyAlignment="1">
      <alignment horizontal="right"/>
    </xf>
    <xf numFmtId="165" fontId="9" fillId="0" borderId="5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4" fillId="0" borderId="0" xfId="0" applyFont="1" applyBorder="1" applyAlignment="1">
      <alignment horizontal="left"/>
    </xf>
    <xf numFmtId="165" fontId="9" fillId="2" borderId="1" xfId="0" applyNumberFormat="1" applyFont="1" applyFill="1" applyBorder="1" applyAlignment="1" applyProtection="1">
      <alignment horizontal="left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2" fillId="0" borderId="0" xfId="0" applyFont="1" applyBorder="1"/>
    <xf numFmtId="2" fontId="10" fillId="0" borderId="15" xfId="0" applyNumberFormat="1" applyFont="1" applyFill="1" applyBorder="1" applyAlignment="1"/>
    <xf numFmtId="2" fontId="10" fillId="0" borderId="16" xfId="0" applyNumberFormat="1" applyFont="1" applyFill="1" applyBorder="1" applyAlignment="1"/>
    <xf numFmtId="165" fontId="5" fillId="4" borderId="11" xfId="0" applyNumberFormat="1" applyFont="1" applyFill="1" applyBorder="1" applyAlignment="1" applyProtection="1">
      <alignment vertical="center"/>
    </xf>
    <xf numFmtId="165" fontId="5" fillId="0" borderId="5" xfId="0" applyNumberFormat="1" applyFont="1" applyFill="1" applyBorder="1" applyAlignment="1" applyProtection="1">
      <alignment vertical="center"/>
    </xf>
    <xf numFmtId="165" fontId="6" fillId="4" borderId="11" xfId="0" applyNumberFormat="1" applyFont="1" applyFill="1" applyBorder="1" applyAlignment="1" applyProtection="1">
      <alignment horizontal="right" vertical="center"/>
    </xf>
    <xf numFmtId="165" fontId="6" fillId="0" borderId="5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65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49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Border="1" applyProtection="1"/>
    <xf numFmtId="38" fontId="9" fillId="0" borderId="0" xfId="0" applyNumberFormat="1" applyFont="1" applyFill="1" applyBorder="1" applyProtection="1"/>
    <xf numFmtId="49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165" fontId="2" fillId="0" borderId="1" xfId="0" quotePrefix="1" applyNumberFormat="1" applyFont="1" applyFill="1" applyBorder="1" applyAlignment="1" applyProtection="1">
      <alignment horizontal="right" wrapText="1"/>
      <protection locked="0"/>
    </xf>
    <xf numFmtId="38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0" fontId="2" fillId="0" borderId="1" xfId="0" applyFont="1" applyFill="1" applyBorder="1" applyAlignment="1" applyProtection="1">
      <protection locked="0"/>
    </xf>
    <xf numFmtId="0" fontId="10" fillId="5" borderId="6" xfId="0" applyFont="1" applyFill="1" applyBorder="1" applyAlignment="1"/>
    <xf numFmtId="0" fontId="10" fillId="5" borderId="17" xfId="0" applyFont="1" applyFill="1" applyBorder="1" applyAlignment="1"/>
    <xf numFmtId="165" fontId="10" fillId="5" borderId="1" xfId="0" applyNumberFormat="1" applyFont="1" applyFill="1" applyBorder="1" applyAlignment="1">
      <alignment horizontal="right"/>
    </xf>
    <xf numFmtId="0" fontId="10" fillId="0" borderId="0" xfId="0" applyFont="1" applyFill="1" applyBorder="1" applyProtection="1"/>
    <xf numFmtId="0" fontId="2" fillId="0" borderId="0" xfId="0" applyFont="1" applyProtection="1"/>
    <xf numFmtId="38" fontId="10" fillId="0" borderId="0" xfId="0" applyNumberFormat="1" applyFont="1" applyFill="1" applyBorder="1" applyProtection="1"/>
    <xf numFmtId="0" fontId="9" fillId="2" borderId="18" xfId="0" applyFont="1" applyFill="1" applyBorder="1" applyAlignment="1" applyProtection="1">
      <alignment horizontal="left" vertical="center"/>
    </xf>
    <xf numFmtId="2" fontId="9" fillId="5" borderId="13" xfId="0" applyNumberFormat="1" applyFont="1" applyFill="1" applyBorder="1" applyAlignment="1">
      <alignment horizontal="center"/>
    </xf>
    <xf numFmtId="10" fontId="10" fillId="5" borderId="1" xfId="1" applyNumberFormat="1" applyFont="1" applyFill="1" applyBorder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8" xfId="0" applyFont="1" applyBorder="1" applyProtection="1"/>
    <xf numFmtId="0" fontId="4" fillId="0" borderId="0" xfId="0" applyFont="1" applyBorder="1" applyProtection="1"/>
    <xf numFmtId="2" fontId="9" fillId="2" borderId="9" xfId="0" applyNumberFormat="1" applyFont="1" applyFill="1" applyBorder="1" applyAlignment="1" applyProtection="1">
      <alignment horizontal="center"/>
    </xf>
    <xf numFmtId="0" fontId="9" fillId="2" borderId="9" xfId="0" applyFont="1" applyFill="1" applyBorder="1" applyProtection="1"/>
    <xf numFmtId="49" fontId="9" fillId="2" borderId="1" xfId="0" applyNumberFormat="1" applyFont="1" applyFill="1" applyBorder="1" applyAlignment="1" applyProtection="1">
      <alignment horizontal="center" wrapText="1"/>
    </xf>
    <xf numFmtId="49" fontId="9" fillId="2" borderId="6" xfId="0" applyNumberFormat="1" applyFont="1" applyFill="1" applyBorder="1" applyAlignment="1" applyProtection="1">
      <alignment horizontal="center" wrapText="1"/>
    </xf>
    <xf numFmtId="49" fontId="9" fillId="2" borderId="11" xfId="0" applyNumberFormat="1" applyFont="1" applyFill="1" applyBorder="1" applyAlignment="1" applyProtection="1">
      <alignment horizontal="center" wrapText="1"/>
    </xf>
    <xf numFmtId="0" fontId="9" fillId="0" borderId="0" xfId="0" applyFont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5" fillId="0" borderId="1" xfId="0" applyFont="1" applyFill="1" applyBorder="1" applyProtection="1"/>
    <xf numFmtId="0" fontId="5" fillId="0" borderId="0" xfId="0" applyFont="1" applyBorder="1" applyProtection="1"/>
    <xf numFmtId="165" fontId="5" fillId="0" borderId="1" xfId="0" applyNumberFormat="1" applyFont="1" applyFill="1" applyBorder="1" applyAlignment="1" applyProtection="1">
      <alignment horizontal="right"/>
    </xf>
    <xf numFmtId="165" fontId="5" fillId="0" borderId="19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1" xfId="0" applyFont="1" applyFill="1" applyBorder="1" applyProtection="1"/>
    <xf numFmtId="0" fontId="6" fillId="0" borderId="0" xfId="0" applyFont="1" applyBorder="1" applyProtection="1"/>
    <xf numFmtId="165" fontId="6" fillId="0" borderId="1" xfId="0" applyNumberFormat="1" applyFont="1" applyFill="1" applyBorder="1" applyAlignment="1" applyProtection="1">
      <alignment horizontal="right"/>
    </xf>
    <xf numFmtId="165" fontId="6" fillId="0" borderId="19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165" fontId="5" fillId="0" borderId="1" xfId="0" applyNumberFormat="1" applyFont="1" applyBorder="1" applyAlignment="1" applyProtection="1">
      <alignment horizontal="right"/>
    </xf>
    <xf numFmtId="165" fontId="5" fillId="0" borderId="19" xfId="0" applyNumberFormat="1" applyFont="1" applyBorder="1" applyAlignment="1" applyProtection="1">
      <alignment horizontal="right"/>
    </xf>
    <xf numFmtId="165" fontId="6" fillId="4" borderId="11" xfId="0" applyNumberFormat="1" applyFont="1" applyFill="1" applyBorder="1" applyProtection="1"/>
    <xf numFmtId="165" fontId="6" fillId="0" borderId="5" xfId="0" applyNumberFormat="1" applyFont="1" applyFill="1" applyBorder="1" applyProtection="1"/>
    <xf numFmtId="165" fontId="5" fillId="0" borderId="0" xfId="0" applyNumberFormat="1" applyFont="1" applyFill="1" applyBorder="1" applyProtection="1"/>
    <xf numFmtId="2" fontId="6" fillId="0" borderId="0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65" fontId="6" fillId="0" borderId="6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2" fontId="9" fillId="5" borderId="13" xfId="0" applyNumberFormat="1" applyFont="1" applyFill="1" applyBorder="1" applyAlignment="1" applyProtection="1">
      <alignment horizontal="center"/>
    </xf>
    <xf numFmtId="165" fontId="9" fillId="2" borderId="14" xfId="0" applyNumberFormat="1" applyFont="1" applyFill="1" applyBorder="1" applyAlignment="1" applyProtection="1">
      <alignment horizontal="right"/>
    </xf>
    <xf numFmtId="165" fontId="9" fillId="0" borderId="5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165" fontId="2" fillId="0" borderId="1" xfId="0" applyNumberFormat="1" applyFont="1" applyFill="1" applyBorder="1" applyAlignment="1" applyProtection="1">
      <alignment horizontal="right"/>
      <protection locked="0"/>
    </xf>
    <xf numFmtId="10" fontId="2" fillId="0" borderId="1" xfId="1" applyNumberFormat="1" applyFont="1" applyFill="1" applyBorder="1" applyProtection="1">
      <protection locked="0"/>
    </xf>
    <xf numFmtId="165" fontId="10" fillId="0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left"/>
    </xf>
    <xf numFmtId="165" fontId="5" fillId="0" borderId="6" xfId="0" applyNumberFormat="1" applyFont="1" applyFill="1" applyBorder="1" applyAlignment="1" applyProtection="1">
      <alignment horizontal="right"/>
    </xf>
    <xf numFmtId="165" fontId="5" fillId="0" borderId="6" xfId="0" applyNumberFormat="1" applyFont="1" applyBorder="1" applyAlignment="1" applyProtection="1">
      <alignment horizontal="right"/>
    </xf>
    <xf numFmtId="0" fontId="5" fillId="0" borderId="20" xfId="0" applyFont="1" applyBorder="1" applyProtection="1"/>
    <xf numFmtId="0" fontId="3" fillId="0" borderId="20" xfId="0" applyFont="1" applyFill="1" applyBorder="1" applyAlignment="1" applyProtection="1"/>
    <xf numFmtId="0" fontId="9" fillId="2" borderId="10" xfId="0" applyFont="1" applyFill="1" applyBorder="1" applyAlignment="1" applyProtection="1">
      <alignment horizontal="center"/>
    </xf>
    <xf numFmtId="165" fontId="5" fillId="4" borderId="6" xfId="0" applyNumberFormat="1" applyFont="1" applyFill="1" applyBorder="1" applyAlignment="1" applyProtection="1">
      <alignment vertical="center"/>
    </xf>
    <xf numFmtId="165" fontId="6" fillId="4" borderId="6" xfId="0" applyNumberFormat="1" applyFont="1" applyFill="1" applyBorder="1" applyAlignment="1" applyProtection="1">
      <alignment horizontal="right" vertical="center"/>
    </xf>
    <xf numFmtId="165" fontId="6" fillId="4" borderId="6" xfId="0" applyNumberFormat="1" applyFont="1" applyFill="1" applyBorder="1" applyProtection="1"/>
    <xf numFmtId="165" fontId="9" fillId="2" borderId="13" xfId="0" applyNumberFormat="1" applyFont="1" applyFill="1" applyBorder="1" applyAlignment="1" applyProtection="1">
      <alignment horizontal="right"/>
    </xf>
    <xf numFmtId="165" fontId="5" fillId="0" borderId="20" xfId="0" applyNumberFormat="1" applyFont="1" applyFill="1" applyBorder="1" applyAlignment="1" applyProtection="1">
      <alignment horizontal="left" vertical="center"/>
    </xf>
    <xf numFmtId="165" fontId="5" fillId="0" borderId="20" xfId="0" applyNumberFormat="1" applyFont="1" applyFill="1" applyBorder="1" applyProtection="1"/>
    <xf numFmtId="165" fontId="5" fillId="0" borderId="2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/>
    <xf numFmtId="0" fontId="19" fillId="0" borderId="0" xfId="0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 applyProtection="1">
      <alignment horizontal="center" wrapText="1"/>
      <protection locked="0"/>
    </xf>
    <xf numFmtId="0" fontId="9" fillId="2" borderId="2" xfId="0" applyFont="1" applyFill="1" applyBorder="1" applyAlignment="1">
      <alignment horizontal="left"/>
    </xf>
    <xf numFmtId="2" fontId="4" fillId="5" borderId="6" xfId="0" applyNumberFormat="1" applyFont="1" applyFill="1" applyBorder="1"/>
    <xf numFmtId="0" fontId="14" fillId="0" borderId="0" xfId="0" applyFont="1" applyFill="1" applyBorder="1" applyAlignment="1"/>
    <xf numFmtId="165" fontId="4" fillId="0" borderId="0" xfId="0" applyNumberFormat="1" applyFont="1" applyBorder="1" applyProtection="1"/>
    <xf numFmtId="0" fontId="9" fillId="0" borderId="20" xfId="0" applyFont="1" applyBorder="1" applyProtection="1"/>
    <xf numFmtId="165" fontId="9" fillId="2" borderId="1" xfId="0" applyNumberFormat="1" applyFont="1" applyFill="1" applyBorder="1" applyProtection="1"/>
    <xf numFmtId="165" fontId="9" fillId="2" borderId="6" xfId="0" applyNumberFormat="1" applyFont="1" applyFill="1" applyBorder="1" applyProtection="1"/>
    <xf numFmtId="165" fontId="9" fillId="2" borderId="19" xfId="0" applyNumberFormat="1" applyFont="1" applyFill="1" applyBorder="1" applyProtection="1"/>
    <xf numFmtId="164" fontId="5" fillId="0" borderId="1" xfId="0" applyNumberFormat="1" applyFont="1" applyFill="1" applyBorder="1" applyAlignment="1">
      <alignment horizontal="center"/>
    </xf>
    <xf numFmtId="165" fontId="5" fillId="4" borderId="1" xfId="0" applyNumberFormat="1" applyFont="1" applyFill="1" applyBorder="1" applyAlignment="1" applyProtection="1">
      <alignment vertical="center"/>
    </xf>
    <xf numFmtId="0" fontId="5" fillId="0" borderId="0" xfId="0" applyFont="1" applyBorder="1"/>
    <xf numFmtId="165" fontId="5" fillId="0" borderId="1" xfId="0" applyNumberFormat="1" applyFont="1" applyFill="1" applyBorder="1" applyAlignment="1" applyProtection="1">
      <alignment vertical="center"/>
    </xf>
    <xf numFmtId="165" fontId="5" fillId="0" borderId="6" xfId="0" applyNumberFormat="1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>
      <alignment horizontal="center"/>
    </xf>
    <xf numFmtId="165" fontId="6" fillId="4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/>
    <xf numFmtId="165" fontId="6" fillId="0" borderId="1" xfId="0" applyNumberFormat="1" applyFont="1" applyFill="1" applyBorder="1" applyAlignment="1" applyProtection="1">
      <alignment horizontal="right" vertical="center"/>
    </xf>
    <xf numFmtId="165" fontId="6" fillId="0" borderId="6" xfId="0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Fill="1" applyBorder="1" applyAlignment="1">
      <alignment horizontal="center"/>
    </xf>
    <xf numFmtId="165" fontId="6" fillId="4" borderId="1" xfId="0" applyNumberFormat="1" applyFont="1" applyFill="1" applyBorder="1"/>
    <xf numFmtId="165" fontId="6" fillId="0" borderId="1" xfId="0" applyNumberFormat="1" applyFont="1" applyFill="1" applyBorder="1"/>
    <xf numFmtId="165" fontId="6" fillId="0" borderId="6" xfId="0" applyNumberFormat="1" applyFont="1" applyFill="1" applyBorder="1"/>
    <xf numFmtId="165" fontId="6" fillId="4" borderId="11" xfId="0" applyNumberFormat="1" applyFont="1" applyFill="1" applyBorder="1"/>
    <xf numFmtId="165" fontId="6" fillId="0" borderId="5" xfId="0" applyNumberFormat="1" applyFont="1" applyFill="1" applyBorder="1"/>
    <xf numFmtId="165" fontId="5" fillId="0" borderId="0" xfId="0" applyNumberFormat="1" applyFont="1" applyFill="1" applyBorder="1"/>
    <xf numFmtId="165" fontId="5" fillId="0" borderId="20" xfId="0" applyNumberFormat="1" applyFont="1" applyFill="1" applyBorder="1"/>
    <xf numFmtId="2" fontId="6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 applyProtection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 applyBorder="1" applyProtection="1"/>
    <xf numFmtId="165" fontId="6" fillId="0" borderId="0" xfId="0" applyNumberFormat="1" applyFont="1" applyFill="1" applyBorder="1" applyProtection="1"/>
    <xf numFmtId="165" fontId="4" fillId="3" borderId="21" xfId="0" applyNumberFormat="1" applyFont="1" applyFill="1" applyBorder="1" applyProtection="1"/>
    <xf numFmtId="165" fontId="4" fillId="3" borderId="22" xfId="0" applyNumberFormat="1" applyFont="1" applyFill="1" applyBorder="1" applyProtection="1"/>
    <xf numFmtId="165" fontId="4" fillId="0" borderId="21" xfId="0" applyNumberFormat="1" applyFont="1" applyFill="1" applyBorder="1" applyAlignment="1" applyProtection="1">
      <alignment horizontal="right"/>
    </xf>
    <xf numFmtId="165" fontId="5" fillId="3" borderId="21" xfId="0" applyNumberFormat="1" applyFont="1" applyFill="1" applyBorder="1" applyAlignment="1" applyProtection="1">
      <alignment horizontal="center" wrapText="1"/>
      <protection locked="0"/>
    </xf>
    <xf numFmtId="3" fontId="5" fillId="0" borderId="21" xfId="0" applyNumberFormat="1" applyFont="1" applyFill="1" applyBorder="1" applyAlignment="1" applyProtection="1">
      <alignment horizontal="center" vertical="center"/>
    </xf>
    <xf numFmtId="165" fontId="4" fillId="3" borderId="9" xfId="0" applyNumberFormat="1" applyFont="1" applyFill="1" applyBorder="1" applyProtection="1"/>
    <xf numFmtId="165" fontId="4" fillId="5" borderId="9" xfId="0" applyNumberFormat="1" applyFont="1" applyFill="1" applyBorder="1" applyProtection="1"/>
    <xf numFmtId="165" fontId="4" fillId="5" borderId="23" xfId="0" applyNumberFormat="1" applyFont="1" applyFill="1" applyBorder="1" applyProtection="1"/>
    <xf numFmtId="165" fontId="4" fillId="5" borderId="9" xfId="0" applyNumberFormat="1" applyFont="1" applyFill="1" applyBorder="1" applyAlignment="1" applyProtection="1">
      <alignment horizontal="right"/>
    </xf>
    <xf numFmtId="165" fontId="4" fillId="0" borderId="9" xfId="0" applyNumberFormat="1" applyFont="1" applyFill="1" applyBorder="1" applyAlignment="1" applyProtection="1">
      <alignment horizontal="right"/>
    </xf>
    <xf numFmtId="165" fontId="5" fillId="3" borderId="9" xfId="0" applyNumberFormat="1" applyFont="1" applyFill="1" applyBorder="1" applyAlignment="1" applyProtection="1">
      <alignment horizontal="center" wrapText="1"/>
      <protection locked="0"/>
    </xf>
    <xf numFmtId="3" fontId="5" fillId="0" borderId="9" xfId="0" applyNumberFormat="1" applyFont="1" applyFill="1" applyBorder="1" applyAlignment="1" applyProtection="1">
      <alignment horizontal="center" vertical="center"/>
    </xf>
    <xf numFmtId="165" fontId="4" fillId="0" borderId="6" xfId="0" applyNumberFormat="1" applyFont="1" applyFill="1" applyBorder="1" applyProtection="1"/>
    <xf numFmtId="165" fontId="4" fillId="0" borderId="17" xfId="0" applyNumberFormat="1" applyFont="1" applyFill="1" applyBorder="1" applyProtection="1"/>
    <xf numFmtId="165" fontId="4" fillId="0" borderId="17" xfId="0" applyNumberFormat="1" applyFont="1" applyFill="1" applyBorder="1" applyAlignment="1" applyProtection="1">
      <alignment horizontal="right"/>
    </xf>
    <xf numFmtId="165" fontId="5" fillId="0" borderId="17" xfId="0" applyNumberFormat="1" applyFont="1" applyFill="1" applyBorder="1" applyAlignment="1" applyProtection="1">
      <alignment horizontal="center" wrapText="1"/>
      <protection locked="0"/>
    </xf>
    <xf numFmtId="3" fontId="5" fillId="0" borderId="17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165" fontId="6" fillId="0" borderId="0" xfId="0" applyNumberFormat="1" applyFont="1" applyFill="1" applyBorder="1" applyAlignment="1" applyProtection="1">
      <alignment horizontal="right" vertical="center"/>
    </xf>
    <xf numFmtId="165" fontId="6" fillId="0" borderId="20" xfId="0" applyNumberFormat="1" applyFont="1" applyFill="1" applyBorder="1" applyAlignment="1" applyProtection="1">
      <alignment horizontal="right" vertical="center"/>
    </xf>
    <xf numFmtId="165" fontId="5" fillId="0" borderId="24" xfId="0" applyNumberFormat="1" applyFont="1" applyFill="1" applyBorder="1" applyAlignment="1" applyProtection="1">
      <alignment horizontal="right"/>
    </xf>
    <xf numFmtId="165" fontId="6" fillId="0" borderId="20" xfId="0" applyNumberFormat="1" applyFont="1" applyFill="1" applyBorder="1" applyProtection="1"/>
    <xf numFmtId="165" fontId="10" fillId="0" borderId="0" xfId="0" applyNumberFormat="1" applyFont="1" applyFill="1" applyBorder="1" applyAlignment="1" applyProtection="1">
      <alignment horizontal="right" vertical="center"/>
    </xf>
    <xf numFmtId="165" fontId="10" fillId="0" borderId="25" xfId="0" applyNumberFormat="1" applyFont="1" applyFill="1" applyBorder="1" applyAlignment="1" applyProtection="1">
      <alignment horizontal="right" vertical="center"/>
    </xf>
    <xf numFmtId="165" fontId="9" fillId="0" borderId="20" xfId="0" applyNumberFormat="1" applyFont="1" applyFill="1" applyBorder="1" applyAlignment="1" applyProtection="1">
      <alignment horizontal="right" vertical="center"/>
    </xf>
    <xf numFmtId="0" fontId="5" fillId="0" borderId="9" xfId="0" applyFont="1" applyFill="1" applyBorder="1"/>
    <xf numFmtId="165" fontId="6" fillId="0" borderId="26" xfId="0" applyNumberFormat="1" applyFont="1" applyFill="1" applyBorder="1" applyAlignment="1" applyProtection="1">
      <alignment horizontal="right" vertical="center"/>
    </xf>
    <xf numFmtId="165" fontId="6" fillId="0" borderId="27" xfId="0" applyNumberFormat="1" applyFont="1" applyFill="1" applyBorder="1" applyAlignment="1" applyProtection="1">
      <alignment horizontal="right" vertical="center"/>
    </xf>
    <xf numFmtId="165" fontId="6" fillId="0" borderId="27" xfId="0" applyNumberFormat="1" applyFont="1" applyFill="1" applyBorder="1" applyAlignment="1" applyProtection="1">
      <alignment horizontal="right"/>
    </xf>
    <xf numFmtId="165" fontId="6" fillId="0" borderId="21" xfId="0" applyNumberFormat="1" applyFont="1" applyFill="1" applyBorder="1" applyAlignment="1" applyProtection="1">
      <alignment horizontal="right"/>
    </xf>
    <xf numFmtId="165" fontId="6" fillId="0" borderId="0" xfId="0" applyNumberFormat="1" applyFont="1" applyFill="1" applyBorder="1" applyAlignment="1" applyProtection="1">
      <alignment horizontal="right"/>
    </xf>
    <xf numFmtId="165" fontId="6" fillId="0" borderId="7" xfId="0" applyNumberFormat="1" applyFont="1" applyFill="1" applyBorder="1" applyAlignment="1" applyProtection="1">
      <alignment horizontal="right"/>
    </xf>
    <xf numFmtId="0" fontId="4" fillId="0" borderId="10" xfId="0" applyFont="1" applyFill="1" applyBorder="1"/>
    <xf numFmtId="165" fontId="4" fillId="3" borderId="9" xfId="0" applyNumberFormat="1" applyFont="1" applyFill="1" applyBorder="1" applyAlignment="1" applyProtection="1">
      <alignment vertical="center"/>
    </xf>
    <xf numFmtId="165" fontId="4" fillId="3" borderId="23" xfId="0" applyNumberFormat="1" applyFont="1" applyFill="1" applyBorder="1" applyAlignment="1" applyProtection="1">
      <alignment horizontal="center" vertical="center"/>
    </xf>
    <xf numFmtId="165" fontId="4" fillId="0" borderId="9" xfId="0" applyNumberFormat="1" applyFont="1" applyFill="1" applyBorder="1" applyAlignment="1" applyProtection="1">
      <alignment horizontal="right" vertical="center"/>
    </xf>
    <xf numFmtId="0" fontId="4" fillId="0" borderId="28" xfId="0" applyFont="1" applyFill="1" applyBorder="1"/>
    <xf numFmtId="0" fontId="17" fillId="6" borderId="1" xfId="0" applyFont="1" applyFill="1" applyBorder="1" applyAlignment="1">
      <alignment horizontal="left" vertical="top" wrapText="1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17" xfId="0" applyFont="1" applyBorder="1" applyAlignment="1" applyProtection="1">
      <alignment horizontal="left"/>
      <protection locked="0"/>
    </xf>
    <xf numFmtId="0" fontId="2" fillId="0" borderId="17" xfId="0" applyFont="1" applyBorder="1" applyAlignment="1" applyProtection="1">
      <protection locked="0"/>
    </xf>
    <xf numFmtId="0" fontId="4" fillId="0" borderId="8" xfId="0" applyFont="1" applyBorder="1" applyAlignment="1" applyProtection="1">
      <alignment horizontal="center"/>
      <protection locked="0"/>
    </xf>
    <xf numFmtId="167" fontId="4" fillId="0" borderId="8" xfId="0" applyNumberFormat="1" applyFont="1" applyBorder="1" applyAlignment="1" applyProtection="1">
      <alignment horizontal="left"/>
      <protection locked="0"/>
    </xf>
    <xf numFmtId="0" fontId="2" fillId="0" borderId="8" xfId="0" applyFont="1" applyBorder="1" applyAlignment="1" applyProtection="1">
      <alignment horizontal="left"/>
    </xf>
    <xf numFmtId="0" fontId="2" fillId="0" borderId="17" xfId="0" applyFont="1" applyBorder="1" applyAlignment="1" applyProtection="1"/>
    <xf numFmtId="0" fontId="2" fillId="0" borderId="17" xfId="0" applyFont="1" applyBorder="1" applyAlignment="1" applyProtection="1">
      <alignment horizontal="left"/>
    </xf>
    <xf numFmtId="49" fontId="9" fillId="2" borderId="24" xfId="0" applyNumberFormat="1" applyFont="1" applyFill="1" applyBorder="1" applyAlignment="1" applyProtection="1">
      <alignment horizontal="center" wrapText="1"/>
    </xf>
    <xf numFmtId="49" fontId="9" fillId="2" borderId="29" xfId="0" applyNumberFormat="1" applyFont="1" applyFill="1" applyBorder="1" applyAlignment="1" applyProtection="1">
      <alignment horizontal="center" wrapText="1"/>
    </xf>
    <xf numFmtId="49" fontId="9" fillId="2" borderId="19" xfId="0" applyNumberFormat="1" applyFont="1" applyFill="1" applyBorder="1" applyAlignment="1" applyProtection="1">
      <alignment horizontal="center" wrapText="1"/>
    </xf>
    <xf numFmtId="167" fontId="4" fillId="0" borderId="8" xfId="0" applyNumberFormat="1" applyFont="1" applyBorder="1" applyAlignment="1" applyProtection="1">
      <alignment horizontal="left"/>
    </xf>
    <xf numFmtId="165" fontId="9" fillId="5" borderId="30" xfId="0" applyNumberFormat="1" applyFont="1" applyFill="1" applyBorder="1" applyAlignment="1" applyProtection="1">
      <alignment horizontal="center"/>
    </xf>
    <xf numFmtId="165" fontId="9" fillId="5" borderId="31" xfId="0" applyNumberFormat="1" applyFont="1" applyFill="1" applyBorder="1" applyAlignment="1" applyProtection="1">
      <alignment horizontal="center"/>
    </xf>
    <xf numFmtId="165" fontId="9" fillId="5" borderId="32" xfId="0" applyNumberFormat="1" applyFont="1" applyFill="1" applyBorder="1" applyAlignment="1" applyProtection="1">
      <alignment horizontal="center"/>
    </xf>
    <xf numFmtId="49" fontId="9" fillId="2" borderId="1" xfId="0" applyNumberFormat="1" applyFont="1" applyFill="1" applyBorder="1" applyAlignment="1" applyProtection="1">
      <alignment horizontal="center" wrapText="1"/>
    </xf>
    <xf numFmtId="49" fontId="9" fillId="2" borderId="6" xfId="0" applyNumberFormat="1" applyFont="1" applyFill="1" applyBorder="1" applyAlignment="1" applyProtection="1">
      <alignment horizontal="center" wrapText="1"/>
    </xf>
    <xf numFmtId="49" fontId="9" fillId="2" borderId="11" xfId="0" applyNumberFormat="1" applyFont="1" applyFill="1" applyBorder="1" applyAlignment="1" applyProtection="1">
      <alignment horizontal="center" wrapText="1"/>
    </xf>
    <xf numFmtId="165" fontId="9" fillId="5" borderId="18" xfId="0" applyNumberFormat="1" applyFont="1" applyFill="1" applyBorder="1" applyAlignment="1" applyProtection="1">
      <alignment horizontal="center"/>
    </xf>
    <xf numFmtId="165" fontId="9" fillId="5" borderId="14" xfId="0" applyNumberFormat="1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33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wrapText="1"/>
    </xf>
    <xf numFmtId="0" fontId="0" fillId="6" borderId="17" xfId="0" applyFill="1" applyBorder="1" applyAlignment="1">
      <alignment wrapText="1"/>
    </xf>
    <xf numFmtId="0" fontId="0" fillId="6" borderId="2" xfId="0" applyFill="1" applyBorder="1" applyAlignment="1">
      <alignment wrapText="1"/>
    </xf>
    <xf numFmtId="0" fontId="4" fillId="7" borderId="6" xfId="0" applyFont="1" applyFill="1" applyBorder="1" applyAlignment="1">
      <alignment wrapText="1"/>
    </xf>
    <xf numFmtId="0" fontId="0" fillId="7" borderId="17" xfId="0" applyFill="1" applyBorder="1" applyAlignment="1">
      <alignment wrapText="1"/>
    </xf>
    <xf numFmtId="0" fontId="0" fillId="7" borderId="2" xfId="0" applyFill="1" applyBorder="1" applyAlignment="1">
      <alignment wrapText="1"/>
    </xf>
    <xf numFmtId="2" fontId="4" fillId="6" borderId="6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2" xfId="0" applyBorder="1" applyAlignment="1">
      <alignment horizontal="left"/>
    </xf>
    <xf numFmtId="2" fontId="10" fillId="2" borderId="35" xfId="0" applyNumberFormat="1" applyFont="1" applyFill="1" applyBorder="1" applyAlignment="1">
      <alignment horizontal="left"/>
    </xf>
    <xf numFmtId="2" fontId="10" fillId="2" borderId="36" xfId="0" applyNumberFormat="1" applyFont="1" applyFill="1" applyBorder="1" applyAlignment="1">
      <alignment horizontal="left"/>
    </xf>
    <xf numFmtId="2" fontId="10" fillId="2" borderId="37" xfId="0" applyNumberFormat="1" applyFont="1" applyFill="1" applyBorder="1" applyAlignment="1">
      <alignment horizontal="left"/>
    </xf>
    <xf numFmtId="2" fontId="10" fillId="2" borderId="16" xfId="0" applyNumberFormat="1" applyFont="1" applyFill="1" applyBorder="1" applyAlignment="1">
      <alignment horizontal="left"/>
    </xf>
    <xf numFmtId="2" fontId="10" fillId="2" borderId="38" xfId="0" applyNumberFormat="1" applyFont="1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10" fillId="0" borderId="23" xfId="0" applyFont="1" applyFill="1" applyBorder="1" applyAlignment="1">
      <alignment horizontal="left"/>
    </xf>
    <xf numFmtId="0" fontId="10" fillId="0" borderId="39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22" xfId="0" applyFont="1" applyFill="1" applyBorder="1" applyAlignment="1">
      <alignment horizontal="left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9" fontId="15" fillId="8" borderId="0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23" xfId="0" applyFont="1" applyBorder="1"/>
    <xf numFmtId="0" fontId="0" fillId="0" borderId="36" xfId="0" applyBorder="1"/>
    <xf numFmtId="0" fontId="0" fillId="0" borderId="37" xfId="0" applyBorder="1"/>
    <xf numFmtId="49" fontId="11" fillId="8" borderId="0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/>
    <xf numFmtId="0" fontId="9" fillId="2" borderId="2" xfId="0" applyFont="1" applyFill="1" applyBorder="1" applyAlignment="1"/>
    <xf numFmtId="0" fontId="9" fillId="2" borderId="6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2" fillId="0" borderId="6" xfId="0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protection locked="0"/>
    </xf>
    <xf numFmtId="0" fontId="2" fillId="0" borderId="8" xfId="0" applyFont="1" applyBorder="1" applyAlignment="1">
      <alignment horizontal="left"/>
    </xf>
    <xf numFmtId="0" fontId="2" fillId="0" borderId="17" xfId="0" applyFont="1" applyBorder="1" applyAlignment="1"/>
    <xf numFmtId="0" fontId="2" fillId="0" borderId="17" xfId="0" applyFont="1" applyBorder="1" applyAlignment="1">
      <alignment horizontal="left"/>
    </xf>
    <xf numFmtId="0" fontId="10" fillId="5" borderId="6" xfId="0" applyFont="1" applyFill="1" applyBorder="1" applyAlignment="1">
      <alignment horizontal="left"/>
    </xf>
    <xf numFmtId="0" fontId="10" fillId="5" borderId="17" xfId="0" applyFont="1" applyFill="1" applyBorder="1" applyAlignment="1">
      <alignment horizontal="left"/>
    </xf>
    <xf numFmtId="0" fontId="10" fillId="5" borderId="2" xfId="0" applyFont="1" applyFill="1" applyBorder="1" applyAlignment="1">
      <alignment horizontal="left"/>
    </xf>
    <xf numFmtId="0" fontId="10" fillId="5" borderId="6" xfId="0" applyFont="1" applyFill="1" applyBorder="1" applyAlignment="1"/>
    <xf numFmtId="0" fontId="10" fillId="5" borderId="2" xfId="0" applyFont="1" applyFill="1" applyBorder="1" applyAlignment="1"/>
    <xf numFmtId="0" fontId="2" fillId="5" borderId="6" xfId="0" applyFont="1" applyFill="1" applyBorder="1" applyAlignment="1"/>
    <xf numFmtId="0" fontId="2" fillId="5" borderId="2" xfId="0" applyFont="1" applyFill="1" applyBorder="1" applyAlignment="1"/>
    <xf numFmtId="0" fontId="4" fillId="0" borderId="8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zoomScaleNormal="100" workbookViewId="0">
      <selection activeCell="C1" sqref="C1:F1"/>
    </sheetView>
  </sheetViews>
  <sheetFormatPr defaultColWidth="11.42578125" defaultRowHeight="12" x14ac:dyDescent="0.2"/>
  <cols>
    <col min="1" max="1" width="5.140625" style="75" customWidth="1"/>
    <col min="2" max="2" width="43.7109375" style="75" customWidth="1"/>
    <col min="3" max="3" width="11" style="75" customWidth="1"/>
    <col min="4" max="4" width="6.42578125" style="75" customWidth="1"/>
    <col min="5" max="6" width="11.28515625" style="75" customWidth="1"/>
    <col min="7" max="7" width="13.7109375" style="75" customWidth="1"/>
    <col min="8" max="8" width="6.42578125" style="29" customWidth="1"/>
    <col min="9" max="9" width="11.85546875" style="75" customWidth="1"/>
    <col min="10" max="16384" width="11.42578125" style="75"/>
  </cols>
  <sheetData>
    <row r="1" spans="1:10" s="70" customFormat="1" ht="15.75" customHeight="1" x14ac:dyDescent="0.2">
      <c r="B1" s="71" t="s">
        <v>94</v>
      </c>
      <c r="C1" s="263"/>
      <c r="D1" s="263"/>
      <c r="E1" s="263"/>
      <c r="F1" s="263"/>
      <c r="H1" s="10"/>
    </row>
    <row r="2" spans="1:10" s="70" customFormat="1" ht="15.75" customHeight="1" x14ac:dyDescent="0.2">
      <c r="B2" s="71" t="s">
        <v>61</v>
      </c>
      <c r="C2" s="264"/>
      <c r="D2" s="264"/>
      <c r="E2" s="264"/>
      <c r="F2" s="265"/>
      <c r="H2" s="10"/>
    </row>
    <row r="3" spans="1:10" s="70" customFormat="1" ht="15.75" customHeight="1" x14ac:dyDescent="0.2">
      <c r="B3" s="71" t="s">
        <v>88</v>
      </c>
      <c r="C3" s="264"/>
      <c r="D3" s="264"/>
      <c r="E3" s="264"/>
      <c r="F3" s="265"/>
      <c r="H3" s="10"/>
    </row>
    <row r="4" spans="1:10" s="70" customFormat="1" ht="15.75" customHeight="1" x14ac:dyDescent="0.2">
      <c r="B4" s="71" t="s">
        <v>62</v>
      </c>
      <c r="C4" s="264"/>
      <c r="D4" s="264"/>
      <c r="E4" s="264"/>
      <c r="F4" s="264"/>
      <c r="H4" s="10"/>
    </row>
    <row r="5" spans="1:10" s="2" customFormat="1" ht="15.75" customHeight="1" x14ac:dyDescent="0.2">
      <c r="B5" s="72"/>
      <c r="C5" s="73"/>
      <c r="D5" s="73"/>
      <c r="E5" s="73"/>
      <c r="F5" s="73"/>
      <c r="H5" s="29"/>
    </row>
    <row r="6" spans="1:10" ht="15.75" customHeight="1" x14ac:dyDescent="0.2">
      <c r="A6" s="74"/>
      <c r="B6" s="74"/>
      <c r="C6" s="74"/>
      <c r="E6" s="74"/>
      <c r="F6" s="74"/>
      <c r="G6" s="74"/>
      <c r="I6" s="74"/>
    </row>
    <row r="7" spans="1:10" s="86" customFormat="1" ht="27" customHeight="1" x14ac:dyDescent="0.2">
      <c r="A7" s="76" t="s">
        <v>95</v>
      </c>
      <c r="B7" s="77" t="s">
        <v>0</v>
      </c>
      <c r="C7" s="78" t="s">
        <v>38</v>
      </c>
      <c r="D7" s="79"/>
      <c r="E7" s="80" t="s">
        <v>39</v>
      </c>
      <c r="F7" s="81" t="s">
        <v>96</v>
      </c>
      <c r="G7" s="82" t="s">
        <v>40</v>
      </c>
      <c r="H7" s="83"/>
      <c r="I7" s="84" t="s">
        <v>41</v>
      </c>
      <c r="J7" s="85"/>
    </row>
    <row r="8" spans="1:10" ht="12" customHeight="1" x14ac:dyDescent="0.2">
      <c r="A8" s="199">
        <v>1</v>
      </c>
      <c r="B8" s="87" t="s">
        <v>3</v>
      </c>
      <c r="C8" s="200">
        <f>'Costs Detail'!C10</f>
        <v>0</v>
      </c>
      <c r="D8" s="201"/>
      <c r="E8" s="202">
        <f>'Costs Detail'!E10</f>
        <v>0</v>
      </c>
      <c r="F8" s="203">
        <f>'Costs Detail'!F10</f>
        <v>0</v>
      </c>
      <c r="G8" s="104">
        <f>'Costs Detail'!G10</f>
        <v>0</v>
      </c>
      <c r="H8" s="105"/>
      <c r="I8" s="202">
        <f>C8-G8</f>
        <v>0</v>
      </c>
    </row>
    <row r="9" spans="1:10" ht="12" customHeight="1" x14ac:dyDescent="0.2">
      <c r="A9" s="199">
        <v>2</v>
      </c>
      <c r="B9" s="87" t="s">
        <v>5</v>
      </c>
      <c r="C9" s="200">
        <f>'Costs Detail'!C20</f>
        <v>0</v>
      </c>
      <c r="D9" s="201"/>
      <c r="E9" s="202">
        <f>'Costs Detail'!E20</f>
        <v>0</v>
      </c>
      <c r="F9" s="203">
        <f>'Costs Detail'!F20</f>
        <v>0</v>
      </c>
      <c r="G9" s="104">
        <f>'Costs Detail'!G20</f>
        <v>0</v>
      </c>
      <c r="H9" s="105"/>
      <c r="I9" s="202">
        <f>C9-G9</f>
        <v>0</v>
      </c>
    </row>
    <row r="10" spans="1:10" ht="12" customHeight="1" x14ac:dyDescent="0.2">
      <c r="A10" s="199">
        <v>3</v>
      </c>
      <c r="B10" s="87" t="s">
        <v>7</v>
      </c>
      <c r="C10" s="200">
        <f>'Costs Detail'!C29</f>
        <v>0</v>
      </c>
      <c r="D10" s="201"/>
      <c r="E10" s="202">
        <f>'Costs Detail'!E29</f>
        <v>0</v>
      </c>
      <c r="F10" s="203">
        <f>'Costs Detail'!F29</f>
        <v>0</v>
      </c>
      <c r="G10" s="104">
        <f>'Costs Detail'!G29</f>
        <v>0</v>
      </c>
      <c r="H10" s="105"/>
      <c r="I10" s="202">
        <f>C10-G10</f>
        <v>0</v>
      </c>
    </row>
    <row r="11" spans="1:10" s="86" customFormat="1" ht="12" customHeight="1" x14ac:dyDescent="0.2">
      <c r="A11" s="204"/>
      <c r="B11" s="88" t="s">
        <v>307</v>
      </c>
      <c r="C11" s="205">
        <f>SUM(C8:C10)</f>
        <v>0</v>
      </c>
      <c r="D11" s="206"/>
      <c r="E11" s="207">
        <f>SUM(E8:E10)</f>
        <v>0</v>
      </c>
      <c r="F11" s="208">
        <f>SUM(F8:F10)</f>
        <v>0</v>
      </c>
      <c r="G11" s="106">
        <f>SUM(G8:G10)</f>
        <v>0</v>
      </c>
      <c r="H11" s="107"/>
      <c r="I11" s="207">
        <f>SUM(I8:I10)</f>
        <v>0</v>
      </c>
    </row>
    <row r="12" spans="1:10" ht="6" customHeight="1" x14ac:dyDescent="0.2">
      <c r="A12" s="209"/>
      <c r="B12" s="13"/>
      <c r="C12" s="108"/>
      <c r="D12" s="201"/>
      <c r="E12" s="108"/>
      <c r="F12" s="108"/>
      <c r="G12" s="183"/>
      <c r="H12" s="108"/>
      <c r="I12" s="108"/>
    </row>
    <row r="13" spans="1:10" ht="12" customHeight="1" x14ac:dyDescent="0.2">
      <c r="A13" s="199">
        <v>4</v>
      </c>
      <c r="B13" s="87" t="s">
        <v>304</v>
      </c>
      <c r="C13" s="200">
        <f>'Costs Detail'!C44</f>
        <v>0</v>
      </c>
      <c r="D13" s="201"/>
      <c r="E13" s="202">
        <f>'Costs Detail'!E44</f>
        <v>0</v>
      </c>
      <c r="F13" s="203">
        <f>'Costs Detail'!F44</f>
        <v>0</v>
      </c>
      <c r="G13" s="104">
        <f>'Costs Detail'!G44</f>
        <v>0</v>
      </c>
      <c r="H13" s="105"/>
      <c r="I13" s="202">
        <f t="shared" ref="I13:I19" si="0">C13-G13</f>
        <v>0</v>
      </c>
    </row>
    <row r="14" spans="1:10" ht="12" customHeight="1" x14ac:dyDescent="0.2">
      <c r="A14" s="199">
        <v>5</v>
      </c>
      <c r="B14" s="87" t="s">
        <v>12</v>
      </c>
      <c r="C14" s="200">
        <f>'Costs Detail'!C58</f>
        <v>0</v>
      </c>
      <c r="D14" s="201"/>
      <c r="E14" s="202">
        <f>'Costs Detail'!E58</f>
        <v>0</v>
      </c>
      <c r="F14" s="203">
        <f>'Costs Detail'!F58</f>
        <v>0</v>
      </c>
      <c r="G14" s="104">
        <f>'Costs Detail'!G58</f>
        <v>0</v>
      </c>
      <c r="H14" s="105"/>
      <c r="I14" s="202">
        <f t="shared" si="0"/>
        <v>0</v>
      </c>
    </row>
    <row r="15" spans="1:10" ht="12" customHeight="1" x14ac:dyDescent="0.2">
      <c r="A15" s="199">
        <v>6</v>
      </c>
      <c r="B15" s="87" t="s">
        <v>15</v>
      </c>
      <c r="C15" s="200">
        <f>'Costs Detail'!C74</f>
        <v>0</v>
      </c>
      <c r="D15" s="201"/>
      <c r="E15" s="202">
        <f>'Costs Detail'!E74</f>
        <v>0</v>
      </c>
      <c r="F15" s="203">
        <f>'Costs Detail'!F74</f>
        <v>0</v>
      </c>
      <c r="G15" s="104">
        <f>'Costs Detail'!G74</f>
        <v>0</v>
      </c>
      <c r="H15" s="105"/>
      <c r="I15" s="202">
        <f t="shared" si="0"/>
        <v>0</v>
      </c>
    </row>
    <row r="16" spans="1:10" ht="12" customHeight="1" x14ac:dyDescent="0.2">
      <c r="A16" s="199">
        <v>7</v>
      </c>
      <c r="B16" s="87" t="s">
        <v>279</v>
      </c>
      <c r="C16" s="200">
        <f>'Costs Detail'!C86</f>
        <v>0</v>
      </c>
      <c r="D16" s="201"/>
      <c r="E16" s="202">
        <f>'Costs Detail'!E86</f>
        <v>0</v>
      </c>
      <c r="F16" s="203">
        <f>'Costs Detail'!F86</f>
        <v>0</v>
      </c>
      <c r="G16" s="104">
        <f>'Costs Detail'!G86</f>
        <v>0</v>
      </c>
      <c r="H16" s="105"/>
      <c r="I16" s="202">
        <f t="shared" si="0"/>
        <v>0</v>
      </c>
    </row>
    <row r="17" spans="1:9" ht="12" customHeight="1" x14ac:dyDescent="0.2">
      <c r="A17" s="199">
        <v>8</v>
      </c>
      <c r="B17" s="87" t="s">
        <v>21</v>
      </c>
      <c r="C17" s="200">
        <f>'Costs Detail'!C96</f>
        <v>0</v>
      </c>
      <c r="D17" s="201"/>
      <c r="E17" s="202">
        <f>'Costs Detail'!E96</f>
        <v>0</v>
      </c>
      <c r="F17" s="203">
        <f>'Costs Detail'!F96</f>
        <v>0</v>
      </c>
      <c r="G17" s="104">
        <f>'Costs Detail'!G96</f>
        <v>0</v>
      </c>
      <c r="H17" s="105"/>
      <c r="I17" s="202">
        <f t="shared" si="0"/>
        <v>0</v>
      </c>
    </row>
    <row r="18" spans="1:9" ht="12" customHeight="1" x14ac:dyDescent="0.2">
      <c r="A18" s="199">
        <v>9</v>
      </c>
      <c r="B18" s="87" t="s">
        <v>305</v>
      </c>
      <c r="C18" s="200">
        <f>'Costs Detail'!C102</f>
        <v>0</v>
      </c>
      <c r="D18" s="201"/>
      <c r="E18" s="202">
        <f>'Costs Detail'!E102</f>
        <v>0</v>
      </c>
      <c r="F18" s="203">
        <f>'Costs Detail'!F102</f>
        <v>0</v>
      </c>
      <c r="G18" s="104">
        <f>'Costs Detail'!G102</f>
        <v>0</v>
      </c>
      <c r="H18" s="105"/>
      <c r="I18" s="202">
        <f t="shared" si="0"/>
        <v>0</v>
      </c>
    </row>
    <row r="19" spans="1:9" ht="12" customHeight="1" x14ac:dyDescent="0.2">
      <c r="A19" s="199">
        <v>10</v>
      </c>
      <c r="B19" s="87" t="s">
        <v>306</v>
      </c>
      <c r="C19" s="200">
        <f>'Costs Detail'!C122</f>
        <v>0</v>
      </c>
      <c r="D19" s="201"/>
      <c r="E19" s="202">
        <f>'Costs Detail'!E122</f>
        <v>0</v>
      </c>
      <c r="F19" s="203">
        <f>'Costs Detail'!F122</f>
        <v>0</v>
      </c>
      <c r="G19" s="104">
        <f>'Costs Detail'!G122</f>
        <v>0</v>
      </c>
      <c r="H19" s="105"/>
      <c r="I19" s="202">
        <f t="shared" si="0"/>
        <v>0</v>
      </c>
    </row>
    <row r="20" spans="1:9" s="86" customFormat="1" ht="12" customHeight="1" x14ac:dyDescent="0.2">
      <c r="A20" s="204"/>
      <c r="B20" s="89" t="s">
        <v>308</v>
      </c>
      <c r="C20" s="210">
        <f>SUM(C13:C19)</f>
        <v>0</v>
      </c>
      <c r="D20" s="206"/>
      <c r="E20" s="211">
        <f>SUM(E13:E19)</f>
        <v>0</v>
      </c>
      <c r="F20" s="212">
        <f>SUM(F13:F19)</f>
        <v>0</v>
      </c>
      <c r="G20" s="213">
        <f>SUM(G13:G19)</f>
        <v>0</v>
      </c>
      <c r="H20" s="214"/>
      <c r="I20" s="211">
        <f>SUM(I13:I19)</f>
        <v>0</v>
      </c>
    </row>
    <row r="21" spans="1:9" ht="6" customHeight="1" x14ac:dyDescent="0.2">
      <c r="A21" s="209"/>
      <c r="B21" s="109"/>
      <c r="C21" s="215"/>
      <c r="D21" s="201"/>
      <c r="E21" s="215"/>
      <c r="F21" s="215"/>
      <c r="G21" s="216"/>
      <c r="H21" s="215"/>
      <c r="I21" s="215"/>
    </row>
    <row r="22" spans="1:9" ht="12" customHeight="1" x14ac:dyDescent="0.2">
      <c r="A22" s="199">
        <v>11</v>
      </c>
      <c r="B22" s="87" t="s">
        <v>284</v>
      </c>
      <c r="C22" s="200">
        <f>'Costs Detail'!C145</f>
        <v>0</v>
      </c>
      <c r="D22" s="201"/>
      <c r="E22" s="202">
        <f>'Costs Detail'!E145</f>
        <v>0</v>
      </c>
      <c r="F22" s="203">
        <f>'Costs Detail'!F145</f>
        <v>0</v>
      </c>
      <c r="G22" s="104">
        <f>'Costs Detail'!G145</f>
        <v>0</v>
      </c>
      <c r="H22" s="105"/>
      <c r="I22" s="202">
        <f>C22-G22</f>
        <v>0</v>
      </c>
    </row>
    <row r="23" spans="1:9" ht="12" customHeight="1" x14ac:dyDescent="0.2">
      <c r="A23" s="199">
        <v>12</v>
      </c>
      <c r="B23" s="87" t="s">
        <v>68</v>
      </c>
      <c r="C23" s="200">
        <f>'Costs Detail'!C163</f>
        <v>0</v>
      </c>
      <c r="D23" s="201"/>
      <c r="E23" s="202">
        <f>'Costs Detail'!E163</f>
        <v>0</v>
      </c>
      <c r="F23" s="203">
        <f>'Costs Detail'!F163</f>
        <v>0</v>
      </c>
      <c r="G23" s="104">
        <f>'Costs Detail'!G163</f>
        <v>0</v>
      </c>
      <c r="H23" s="105"/>
      <c r="I23" s="202">
        <f>C23-G23</f>
        <v>0</v>
      </c>
    </row>
    <row r="24" spans="1:9" s="86" customFormat="1" ht="12" customHeight="1" x14ac:dyDescent="0.2">
      <c r="A24" s="204"/>
      <c r="B24" s="89" t="s">
        <v>309</v>
      </c>
      <c r="C24" s="205">
        <f>SUM(C22:C23)</f>
        <v>0</v>
      </c>
      <c r="D24" s="206"/>
      <c r="E24" s="207">
        <f>SUM(E22:E23)</f>
        <v>0</v>
      </c>
      <c r="F24" s="208">
        <f>SUM(F22:F23)</f>
        <v>0</v>
      </c>
      <c r="G24" s="106">
        <f>SUM(G22:G23)</f>
        <v>0</v>
      </c>
      <c r="H24" s="107"/>
      <c r="I24" s="207">
        <f>SUM(I22:I23)</f>
        <v>0</v>
      </c>
    </row>
    <row r="25" spans="1:9" ht="6" customHeight="1" x14ac:dyDescent="0.2">
      <c r="A25" s="209"/>
      <c r="B25" s="109"/>
      <c r="C25" s="108"/>
      <c r="D25" s="201"/>
      <c r="E25" s="108"/>
      <c r="F25" s="108"/>
      <c r="G25" s="183"/>
      <c r="H25" s="108"/>
      <c r="I25" s="108"/>
    </row>
    <row r="26" spans="1:9" s="86" customFormat="1" ht="12" customHeight="1" x14ac:dyDescent="0.2">
      <c r="A26" s="204"/>
      <c r="B26" s="89" t="s">
        <v>311</v>
      </c>
      <c r="C26" s="205">
        <f>C20+C24</f>
        <v>0</v>
      </c>
      <c r="D26" s="206"/>
      <c r="E26" s="243"/>
      <c r="F26" s="243"/>
      <c r="G26" s="244"/>
      <c r="H26" s="243"/>
      <c r="I26" s="243"/>
    </row>
    <row r="27" spans="1:9" ht="6" customHeight="1" x14ac:dyDescent="0.2">
      <c r="A27" s="209"/>
      <c r="B27" s="109"/>
      <c r="C27" s="108"/>
      <c r="D27" s="201"/>
      <c r="E27" s="108"/>
      <c r="F27" s="108"/>
      <c r="G27" s="183"/>
      <c r="H27" s="108"/>
      <c r="I27" s="108"/>
    </row>
    <row r="28" spans="1:9" ht="12" customHeight="1" x14ac:dyDescent="0.2">
      <c r="A28" s="199">
        <v>13</v>
      </c>
      <c r="B28" s="87" t="s">
        <v>312</v>
      </c>
      <c r="C28" s="200">
        <f>'Costs Detail'!C180</f>
        <v>0</v>
      </c>
      <c r="D28" s="201"/>
      <c r="E28" s="202">
        <f>'Costs Detail'!E180</f>
        <v>0</v>
      </c>
      <c r="F28" s="203">
        <f>'Costs Detail'!F180</f>
        <v>0</v>
      </c>
      <c r="G28" s="104">
        <f>'Costs Detail'!G180</f>
        <v>0</v>
      </c>
      <c r="H28" s="105"/>
      <c r="I28" s="202">
        <f>C28-G28</f>
        <v>0</v>
      </c>
    </row>
    <row r="29" spans="1:9" ht="12" customHeight="1" x14ac:dyDescent="0.2">
      <c r="A29" s="199">
        <v>14</v>
      </c>
      <c r="B29" s="87" t="s">
        <v>251</v>
      </c>
      <c r="C29" s="200">
        <f>'Costs Detail'!C204</f>
        <v>0</v>
      </c>
      <c r="D29" s="201"/>
      <c r="E29" s="202">
        <f>'Costs Detail'!E204</f>
        <v>0</v>
      </c>
      <c r="F29" s="203">
        <f>'Costs Detail'!F204</f>
        <v>0</v>
      </c>
      <c r="G29" s="104">
        <f>'Costs Detail'!G204</f>
        <v>0</v>
      </c>
      <c r="H29" s="105"/>
      <c r="I29" s="202">
        <f>C29-G29</f>
        <v>0</v>
      </c>
    </row>
    <row r="30" spans="1:9" s="86" customFormat="1" ht="12" customHeight="1" x14ac:dyDescent="0.2">
      <c r="A30" s="217"/>
      <c r="B30" s="89" t="s">
        <v>313</v>
      </c>
      <c r="C30" s="205">
        <f>SUM(C28:C29)</f>
        <v>0</v>
      </c>
      <c r="D30" s="206"/>
      <c r="E30" s="207">
        <f>SUM(E28:E29)</f>
        <v>0</v>
      </c>
      <c r="F30" s="208">
        <f>SUM(F28:F29)</f>
        <v>0</v>
      </c>
      <c r="G30" s="106">
        <f>SUM(G28:G29)</f>
        <v>0</v>
      </c>
      <c r="H30" s="107"/>
      <c r="I30" s="207">
        <f>SUM(I28:I29)</f>
        <v>0</v>
      </c>
    </row>
    <row r="31" spans="1:9" ht="6" customHeight="1" x14ac:dyDescent="0.2">
      <c r="A31" s="218"/>
      <c r="B31" s="109"/>
      <c r="C31" s="108"/>
      <c r="D31" s="201"/>
      <c r="E31" s="108"/>
      <c r="F31" s="108"/>
      <c r="G31" s="183"/>
      <c r="H31" s="108"/>
      <c r="I31" s="108"/>
    </row>
    <row r="32" spans="1:9" ht="12" customHeight="1" x14ac:dyDescent="0.2">
      <c r="A32" s="199">
        <v>15</v>
      </c>
      <c r="B32" s="87" t="s">
        <v>297</v>
      </c>
      <c r="C32" s="200">
        <f>'Costs Detail'!C220</f>
        <v>0</v>
      </c>
      <c r="D32" s="201"/>
      <c r="E32" s="202">
        <f>'Costs Detail'!E220</f>
        <v>0</v>
      </c>
      <c r="F32" s="203">
        <f>'Costs Detail'!F220</f>
        <v>0</v>
      </c>
      <c r="G32" s="104">
        <f>'Costs Detail'!G220</f>
        <v>0</v>
      </c>
      <c r="H32" s="105"/>
      <c r="I32" s="202">
        <f>C32-G32</f>
        <v>0</v>
      </c>
    </row>
    <row r="33" spans="1:9" ht="12" customHeight="1" x14ac:dyDescent="0.2">
      <c r="A33" s="217"/>
      <c r="B33" s="89" t="s">
        <v>310</v>
      </c>
      <c r="C33" s="205">
        <f>SUM(C32:C32)</f>
        <v>0</v>
      </c>
      <c r="D33" s="201"/>
      <c r="E33" s="207">
        <f>SUM(E32:E32)</f>
        <v>0</v>
      </c>
      <c r="F33" s="208">
        <f>SUM(F32:F32)</f>
        <v>0</v>
      </c>
      <c r="G33" s="106">
        <f>SUM(G32:G32)</f>
        <v>0</v>
      </c>
      <c r="H33" s="107"/>
      <c r="I33" s="207">
        <f>SUM(I32:I32)</f>
        <v>0</v>
      </c>
    </row>
    <row r="34" spans="1:9" ht="12" customHeight="1" x14ac:dyDescent="0.2">
      <c r="A34" s="217"/>
      <c r="B34" s="242"/>
      <c r="C34" s="243"/>
      <c r="D34" s="201"/>
      <c r="E34" s="243"/>
      <c r="F34" s="243"/>
      <c r="G34" s="244"/>
      <c r="H34" s="243"/>
      <c r="I34" s="243"/>
    </row>
    <row r="35" spans="1:9" x14ac:dyDescent="0.2">
      <c r="A35" s="218"/>
      <c r="B35" s="89" t="s">
        <v>255</v>
      </c>
      <c r="C35" s="108"/>
      <c r="D35" s="201"/>
      <c r="E35" s="108"/>
      <c r="F35" s="108"/>
      <c r="G35" s="183"/>
      <c r="H35" s="108"/>
      <c r="I35" s="108"/>
    </row>
    <row r="36" spans="1:9" s="86" customFormat="1" ht="12" customHeight="1" x14ac:dyDescent="0.2">
      <c r="A36" s="219" t="s">
        <v>1</v>
      </c>
      <c r="B36" s="250" t="s">
        <v>70</v>
      </c>
      <c r="C36" s="205">
        <f>'Costs Detail'!C224</f>
        <v>0</v>
      </c>
      <c r="D36" s="206"/>
      <c r="E36" s="207">
        <f>'Costs Detail'!E224</f>
        <v>0</v>
      </c>
      <c r="F36" s="208">
        <f>'Costs Detail'!F224</f>
        <v>0</v>
      </c>
      <c r="G36" s="106">
        <f>'Costs Detail'!G224</f>
        <v>0</v>
      </c>
      <c r="H36" s="107"/>
      <c r="I36" s="207">
        <f>C36-G36</f>
        <v>0</v>
      </c>
    </row>
    <row r="37" spans="1:9" s="86" customFormat="1" ht="12" customHeight="1" x14ac:dyDescent="0.2">
      <c r="A37" s="219" t="s">
        <v>227</v>
      </c>
      <c r="B37" s="87" t="s">
        <v>71</v>
      </c>
      <c r="C37" s="205">
        <f>'Costs Detail'!C226</f>
        <v>0</v>
      </c>
      <c r="D37" s="206"/>
      <c r="E37" s="243"/>
      <c r="F37" s="243"/>
      <c r="G37" s="252"/>
      <c r="H37" s="243"/>
      <c r="I37" s="243"/>
    </row>
    <row r="38" spans="1:9" ht="6" customHeight="1" x14ac:dyDescent="0.2">
      <c r="A38" s="218"/>
      <c r="B38" s="13"/>
      <c r="C38" s="110"/>
      <c r="D38" s="201"/>
      <c r="E38" s="110"/>
      <c r="F38" s="110"/>
      <c r="G38" s="185"/>
      <c r="H38" s="110"/>
      <c r="I38" s="110"/>
    </row>
    <row r="39" spans="1:9" s="86" customFormat="1" ht="12" customHeight="1" x14ac:dyDescent="0.2">
      <c r="A39" s="219" t="s">
        <v>124</v>
      </c>
      <c r="B39" s="88" t="s">
        <v>314</v>
      </c>
      <c r="C39" s="205">
        <f>'Costs Detail'!C228</f>
        <v>0</v>
      </c>
      <c r="D39" s="206"/>
      <c r="E39" s="207">
        <f>'Costs Detail'!E228</f>
        <v>0</v>
      </c>
      <c r="F39" s="208">
        <f>'Costs Detail'!F228</f>
        <v>0</v>
      </c>
      <c r="G39" s="106">
        <f>'Costs Detail'!G228</f>
        <v>0</v>
      </c>
      <c r="H39" s="107"/>
      <c r="I39" s="207">
        <f>'Costs Detail'!H228</f>
        <v>0</v>
      </c>
    </row>
    <row r="40" spans="1:9" ht="12" customHeight="1" x14ac:dyDescent="0.2">
      <c r="A40" s="218"/>
      <c r="B40" s="13"/>
      <c r="C40" s="110"/>
      <c r="D40" s="201"/>
      <c r="E40" s="110"/>
      <c r="F40" s="110"/>
      <c r="G40" s="185"/>
      <c r="H40" s="110"/>
      <c r="I40" s="110"/>
    </row>
    <row r="41" spans="1:9" s="86" customFormat="1" ht="12" customHeight="1" thickBot="1" x14ac:dyDescent="0.25">
      <c r="A41" s="131"/>
      <c r="B41" s="130" t="s">
        <v>37</v>
      </c>
      <c r="C41" s="90">
        <f>'Costs Detail'!C231</f>
        <v>0</v>
      </c>
      <c r="E41" s="91">
        <f>'Costs Detail'!E231</f>
        <v>0</v>
      </c>
      <c r="F41" s="92">
        <f>'Costs Detail'!F231</f>
        <v>0</v>
      </c>
      <c r="G41" s="93">
        <f>'Costs Detail'!G231</f>
        <v>0</v>
      </c>
      <c r="H41" s="94"/>
      <c r="I41" s="90">
        <f>I11+I20+I24+I30+I33+I36+I37+I39</f>
        <v>0</v>
      </c>
    </row>
    <row r="42" spans="1:9" ht="12" customHeight="1" thickTop="1" x14ac:dyDescent="0.2">
      <c r="B42" s="7"/>
      <c r="C42" s="7"/>
      <c r="D42" s="7"/>
      <c r="E42" s="7"/>
      <c r="F42" s="7"/>
      <c r="G42" s="7"/>
      <c r="H42" s="7"/>
      <c r="I42" s="7"/>
    </row>
    <row r="43" spans="1:9" s="2" customFormat="1" x14ac:dyDescent="0.2">
      <c r="A43" s="7"/>
      <c r="B43" s="29"/>
      <c r="C43" s="29"/>
      <c r="D43" s="29"/>
      <c r="E43" s="29"/>
      <c r="G43" s="29"/>
    </row>
    <row r="44" spans="1:9" x14ac:dyDescent="0.2">
      <c r="G44" s="29"/>
      <c r="H44" s="75"/>
    </row>
    <row r="45" spans="1:9" x14ac:dyDescent="0.2">
      <c r="G45" s="29"/>
      <c r="H45" s="75"/>
    </row>
    <row r="46" spans="1:9" s="2" customFormat="1" x14ac:dyDescent="0.2">
      <c r="F46" s="86"/>
    </row>
    <row r="47" spans="1:9" s="2" customFormat="1" ht="33" customHeight="1" x14ac:dyDescent="0.2">
      <c r="A47" s="266"/>
      <c r="B47" s="266"/>
      <c r="C47" s="266"/>
      <c r="D47" s="75"/>
      <c r="E47" s="267"/>
      <c r="F47" s="267"/>
    </row>
    <row r="48" spans="1:9" s="2" customFormat="1" x14ac:dyDescent="0.2">
      <c r="A48" s="75" t="s">
        <v>44</v>
      </c>
      <c r="B48" s="86"/>
      <c r="C48" s="86"/>
      <c r="D48" s="86"/>
      <c r="E48" s="75" t="s">
        <v>2</v>
      </c>
    </row>
    <row r="49" spans="1:9" s="2" customFormat="1" x14ac:dyDescent="0.2">
      <c r="A49" s="95"/>
      <c r="B49" s="95"/>
      <c r="C49" s="95"/>
      <c r="D49" s="95"/>
      <c r="E49" s="95"/>
      <c r="F49" s="95"/>
      <c r="G49" s="95"/>
      <c r="H49" s="95"/>
      <c r="I49" s="95"/>
    </row>
    <row r="50" spans="1:9" s="2" customFormat="1" x14ac:dyDescent="0.2">
      <c r="A50" s="95"/>
      <c r="B50" s="95"/>
      <c r="C50" s="95"/>
      <c r="D50" s="95"/>
      <c r="E50" s="95"/>
      <c r="F50" s="95"/>
      <c r="G50" s="95"/>
      <c r="H50" s="95"/>
      <c r="I50" s="95"/>
    </row>
    <row r="51" spans="1:9" s="2" customFormat="1" x14ac:dyDescent="0.2">
      <c r="A51" s="95"/>
      <c r="B51" s="95"/>
      <c r="C51" s="95"/>
      <c r="D51" s="95"/>
      <c r="E51" s="95"/>
      <c r="F51" s="95"/>
      <c r="G51" s="95"/>
      <c r="H51" s="95"/>
      <c r="I51" s="95"/>
    </row>
    <row r="52" spans="1:9" s="2" customFormat="1" x14ac:dyDescent="0.2">
      <c r="A52" s="95"/>
      <c r="B52" s="95"/>
      <c r="C52" s="95"/>
      <c r="D52" s="95"/>
      <c r="E52" s="95"/>
      <c r="F52" s="95"/>
      <c r="G52" s="95"/>
      <c r="H52" s="95"/>
      <c r="I52" s="95"/>
    </row>
    <row r="53" spans="1:9" s="2" customFormat="1" x14ac:dyDescent="0.2">
      <c r="A53" s="95"/>
      <c r="B53" s="95"/>
      <c r="C53" s="95"/>
      <c r="D53" s="95"/>
      <c r="E53" s="95"/>
      <c r="F53" s="95"/>
      <c r="G53" s="95"/>
      <c r="H53" s="95"/>
      <c r="I53" s="95"/>
    </row>
    <row r="54" spans="1:9" s="2" customFormat="1" ht="12.75" customHeight="1" x14ac:dyDescent="0.2">
      <c r="A54" s="96"/>
      <c r="B54" s="96"/>
      <c r="C54" s="96"/>
      <c r="D54" s="96"/>
      <c r="E54" s="96"/>
      <c r="F54" s="96"/>
      <c r="G54" s="96"/>
      <c r="H54" s="96"/>
      <c r="I54" s="96"/>
    </row>
    <row r="55" spans="1:9" s="2" customFormat="1" x14ac:dyDescent="0.2">
      <c r="H55" s="29"/>
    </row>
  </sheetData>
  <sheetProtection selectLockedCells="1"/>
  <mergeCells count="6">
    <mergeCell ref="C1:F1"/>
    <mergeCell ref="C2:F2"/>
    <mergeCell ref="C3:F3"/>
    <mergeCell ref="C4:F4"/>
    <mergeCell ref="A47:C47"/>
    <mergeCell ref="E47:F47"/>
  </mergeCell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Header>&amp;L&amp;G&amp;R&amp;"Arial,Gras"&amp;12EXPERIMENTAL  STREAM
C3P COST REPORT
&amp;A</oddHeader>
    <oddFooter>&amp;L&amp;8Canada Media Fund - Experimental Stream - Production Cost Report Template - Version 1.3&amp;R&amp;9&amp;P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5"/>
  <sheetViews>
    <sheetView zoomScaleNormal="100" workbookViewId="0">
      <selection activeCell="A47" sqref="A47:C47"/>
    </sheetView>
  </sheetViews>
  <sheetFormatPr defaultColWidth="11.42578125" defaultRowHeight="12" x14ac:dyDescent="0.2"/>
  <cols>
    <col min="1" max="1" width="5.140625" style="136" customWidth="1"/>
    <col min="2" max="2" width="52.140625" style="136" bestFit="1" customWidth="1"/>
    <col min="3" max="3" width="10" style="136" bestFit="1" customWidth="1"/>
    <col min="4" max="4" width="12" style="136" bestFit="1" customWidth="1"/>
    <col min="5" max="5" width="7.7109375" style="136" customWidth="1"/>
    <col min="6" max="7" width="10" style="136" customWidth="1"/>
    <col min="8" max="8" width="10" style="134" customWidth="1"/>
    <col min="9" max="11" width="10" style="136" customWidth="1"/>
    <col min="12" max="12" width="6" style="136" customWidth="1"/>
    <col min="13" max="14" width="10" style="136" customWidth="1"/>
    <col min="15" max="15" width="10" style="134" customWidth="1"/>
    <col min="16" max="16" width="10.85546875" style="136" customWidth="1"/>
    <col min="17" max="18" width="13.140625" style="136" bestFit="1" customWidth="1"/>
    <col min="19" max="19" width="10.140625" style="136" bestFit="1" customWidth="1"/>
    <col min="20" max="20" width="11.85546875" style="136" bestFit="1" customWidth="1"/>
    <col min="21" max="16384" width="11.42578125" style="136"/>
  </cols>
  <sheetData>
    <row r="1" spans="1:18" s="128" customFormat="1" ht="15.75" customHeight="1" x14ac:dyDescent="0.2">
      <c r="B1" s="133" t="s">
        <v>94</v>
      </c>
      <c r="C1" s="268" t="str">
        <f>IF('Summary Page'!C1:F1="","",'Summary Page'!C1:F1)</f>
        <v/>
      </c>
      <c r="D1" s="268"/>
      <c r="E1" s="268"/>
      <c r="F1" s="268"/>
      <c r="H1" s="46"/>
      <c r="O1" s="46"/>
    </row>
    <row r="2" spans="1:18" s="128" customFormat="1" ht="15.75" customHeight="1" x14ac:dyDescent="0.2">
      <c r="B2" s="133" t="s">
        <v>61</v>
      </c>
      <c r="C2" s="268" t="str">
        <f>IF('Summary Page'!C2:F2="","",'Summary Page'!C2:F2)</f>
        <v/>
      </c>
      <c r="D2" s="268"/>
      <c r="E2" s="268"/>
      <c r="F2" s="269"/>
      <c r="H2" s="46"/>
      <c r="O2" s="46"/>
    </row>
    <row r="3" spans="1:18" s="128" customFormat="1" ht="15.75" customHeight="1" x14ac:dyDescent="0.2">
      <c r="B3" s="133" t="s">
        <v>88</v>
      </c>
      <c r="C3" s="268" t="str">
        <f>IF('Summary Page'!C3:F3="","",'Summary Page'!C3:F3)</f>
        <v/>
      </c>
      <c r="D3" s="268"/>
      <c r="E3" s="268"/>
      <c r="F3" s="269"/>
      <c r="H3" s="46"/>
      <c r="O3" s="46"/>
    </row>
    <row r="4" spans="1:18" s="128" customFormat="1" ht="15.75" customHeight="1" x14ac:dyDescent="0.2">
      <c r="B4" s="133" t="s">
        <v>62</v>
      </c>
      <c r="C4" s="270" t="str">
        <f>IF('Summary Page'!C4:F4="","",'Summary Page'!C4:F4)</f>
        <v/>
      </c>
      <c r="D4" s="270"/>
      <c r="E4" s="270"/>
      <c r="F4" s="270"/>
      <c r="H4" s="46"/>
      <c r="O4" s="46"/>
    </row>
    <row r="5" spans="1:18" s="128" customFormat="1" ht="15.75" customHeight="1" x14ac:dyDescent="0.2">
      <c r="B5" s="133"/>
      <c r="C5" s="221"/>
      <c r="D5" s="221"/>
      <c r="E5" s="221"/>
      <c r="F5" s="173"/>
      <c r="H5" s="46"/>
      <c r="O5" s="46"/>
    </row>
    <row r="6" spans="1:18" ht="12.75" customHeight="1" x14ac:dyDescent="0.2">
      <c r="A6" s="135"/>
      <c r="B6" s="135"/>
      <c r="C6" s="135"/>
      <c r="D6" s="135"/>
      <c r="E6" s="134"/>
      <c r="F6" s="271" t="s">
        <v>89</v>
      </c>
      <c r="G6" s="272"/>
      <c r="H6" s="273"/>
      <c r="I6" s="272" t="s">
        <v>90</v>
      </c>
      <c r="J6" s="272"/>
      <c r="K6" s="280"/>
      <c r="M6" s="278" t="s">
        <v>223</v>
      </c>
      <c r="N6" s="279"/>
      <c r="O6" s="280" t="s">
        <v>224</v>
      </c>
      <c r="P6" s="278"/>
    </row>
    <row r="7" spans="1:18" s="142" customFormat="1" ht="27" customHeight="1" x14ac:dyDescent="0.2">
      <c r="A7" s="137" t="s">
        <v>95</v>
      </c>
      <c r="B7" s="138" t="s">
        <v>0</v>
      </c>
      <c r="C7" s="178" t="s">
        <v>38</v>
      </c>
      <c r="D7" s="82" t="s">
        <v>40</v>
      </c>
      <c r="E7" s="83"/>
      <c r="F7" s="139" t="s">
        <v>91</v>
      </c>
      <c r="G7" s="139" t="s">
        <v>92</v>
      </c>
      <c r="H7" s="140" t="s">
        <v>93</v>
      </c>
      <c r="I7" s="141" t="s">
        <v>91</v>
      </c>
      <c r="J7" s="139" t="s">
        <v>92</v>
      </c>
      <c r="K7" s="139" t="s">
        <v>93</v>
      </c>
      <c r="L7" s="79"/>
      <c r="M7" s="139" t="s">
        <v>125</v>
      </c>
      <c r="N7" s="140" t="s">
        <v>226</v>
      </c>
      <c r="O7" s="141" t="s">
        <v>125</v>
      </c>
      <c r="P7" s="139" t="s">
        <v>226</v>
      </c>
      <c r="Q7" s="79"/>
      <c r="R7" s="85"/>
    </row>
    <row r="8" spans="1:18" s="145" customFormat="1" ht="12" customHeight="1" x14ac:dyDescent="0.2">
      <c r="A8" s="143">
        <v>1</v>
      </c>
      <c r="B8" s="144" t="s">
        <v>3</v>
      </c>
      <c r="C8" s="179">
        <f>'Costs Detail'!C10</f>
        <v>0</v>
      </c>
      <c r="D8" s="104">
        <f>'Costs Detail'!G10</f>
        <v>0</v>
      </c>
      <c r="E8" s="105"/>
      <c r="F8" s="146">
        <f>'Costs Detail'!AA10</f>
        <v>0</v>
      </c>
      <c r="G8" s="146">
        <f>'Costs Detail'!AB10</f>
        <v>0</v>
      </c>
      <c r="H8" s="174">
        <f>'Costs Detail'!AC10</f>
        <v>0</v>
      </c>
      <c r="I8" s="147">
        <f>'Costs Detail'!AD10</f>
        <v>0</v>
      </c>
      <c r="J8" s="146">
        <f>'Costs Detail'!AE10</f>
        <v>0</v>
      </c>
      <c r="K8" s="146">
        <f>'Costs Detail'!AF10</f>
        <v>0</v>
      </c>
      <c r="M8" s="146">
        <f>'Costs Detail'!AH10</f>
        <v>0</v>
      </c>
      <c r="N8" s="174">
        <f>'Costs Detail'!AI10</f>
        <v>0</v>
      </c>
      <c r="O8" s="147">
        <f>'Costs Detail'!AJ10</f>
        <v>0</v>
      </c>
      <c r="P8" s="146">
        <f>'Costs Detail'!AK10</f>
        <v>0</v>
      </c>
    </row>
    <row r="9" spans="1:18" s="145" customFormat="1" ht="12" customHeight="1" x14ac:dyDescent="0.2">
      <c r="A9" s="143">
        <v>2</v>
      </c>
      <c r="B9" s="144" t="s">
        <v>5</v>
      </c>
      <c r="C9" s="179">
        <f>'Costs Detail'!C20</f>
        <v>0</v>
      </c>
      <c r="D9" s="104">
        <f>'Costs Detail'!G20</f>
        <v>0</v>
      </c>
      <c r="E9" s="105"/>
      <c r="F9" s="146">
        <f>'Costs Detail'!AA20</f>
        <v>0</v>
      </c>
      <c r="G9" s="146">
        <f>'Costs Detail'!AB20</f>
        <v>0</v>
      </c>
      <c r="H9" s="174">
        <f>'Costs Detail'!AC20</f>
        <v>0</v>
      </c>
      <c r="I9" s="147">
        <f>'Costs Detail'!AD20</f>
        <v>0</v>
      </c>
      <c r="J9" s="146">
        <f>'Costs Detail'!AE20</f>
        <v>0</v>
      </c>
      <c r="K9" s="146">
        <f>'Costs Detail'!AF20</f>
        <v>0</v>
      </c>
      <c r="M9" s="146">
        <f>'Costs Detail'!AH20</f>
        <v>0</v>
      </c>
      <c r="N9" s="174">
        <f>'Costs Detail'!AI20</f>
        <v>0</v>
      </c>
      <c r="O9" s="147">
        <f>'Costs Detail'!AJ20</f>
        <v>0</v>
      </c>
      <c r="P9" s="146">
        <f>'Costs Detail'!AK20</f>
        <v>0</v>
      </c>
    </row>
    <row r="10" spans="1:18" s="145" customFormat="1" ht="12" customHeight="1" x14ac:dyDescent="0.2">
      <c r="A10" s="143">
        <v>3</v>
      </c>
      <c r="B10" s="144" t="s">
        <v>7</v>
      </c>
      <c r="C10" s="179">
        <f>'Costs Detail'!C29</f>
        <v>0</v>
      </c>
      <c r="D10" s="104">
        <f>'Costs Detail'!G29</f>
        <v>0</v>
      </c>
      <c r="E10" s="105"/>
      <c r="F10" s="146">
        <f>'Costs Detail'!AA29</f>
        <v>0</v>
      </c>
      <c r="G10" s="146">
        <f>'Costs Detail'!AB29</f>
        <v>0</v>
      </c>
      <c r="H10" s="174">
        <f>'Costs Detail'!AC29</f>
        <v>0</v>
      </c>
      <c r="I10" s="147">
        <f>'Costs Detail'!AD29</f>
        <v>0</v>
      </c>
      <c r="J10" s="146">
        <f>'Costs Detail'!AE29</f>
        <v>0</v>
      </c>
      <c r="K10" s="146">
        <f>'Costs Detail'!AF29</f>
        <v>0</v>
      </c>
      <c r="M10" s="146">
        <f>'Costs Detail'!AH29</f>
        <v>0</v>
      </c>
      <c r="N10" s="174">
        <f>'Costs Detail'!AI29</f>
        <v>0</v>
      </c>
      <c r="O10" s="147">
        <f>'Costs Detail'!AJ29</f>
        <v>0</v>
      </c>
      <c r="P10" s="146">
        <f>'Costs Detail'!AK29</f>
        <v>0</v>
      </c>
    </row>
    <row r="11" spans="1:18" s="150" customFormat="1" ht="12" customHeight="1" x14ac:dyDescent="0.2">
      <c r="A11" s="148"/>
      <c r="B11" s="149" t="s">
        <v>43</v>
      </c>
      <c r="C11" s="180">
        <f>SUM(C8:C10)</f>
        <v>0</v>
      </c>
      <c r="D11" s="106">
        <f>SUM(D8:D10)</f>
        <v>0</v>
      </c>
      <c r="E11" s="107"/>
      <c r="F11" s="151">
        <f t="shared" ref="F11:K11" si="0">SUM(F8:F10)</f>
        <v>0</v>
      </c>
      <c r="G11" s="151">
        <f t="shared" si="0"/>
        <v>0</v>
      </c>
      <c r="H11" s="162">
        <f t="shared" si="0"/>
        <v>0</v>
      </c>
      <c r="I11" s="152">
        <f t="shared" si="0"/>
        <v>0</v>
      </c>
      <c r="J11" s="151">
        <f t="shared" si="0"/>
        <v>0</v>
      </c>
      <c r="K11" s="151">
        <f t="shared" si="0"/>
        <v>0</v>
      </c>
      <c r="M11" s="151">
        <f>SUM(M8:M10)</f>
        <v>0</v>
      </c>
      <c r="N11" s="162">
        <f>SUM(N8:N10)</f>
        <v>0</v>
      </c>
      <c r="O11" s="152">
        <f>SUM(O8:O10)</f>
        <v>0</v>
      </c>
      <c r="P11" s="151">
        <f>SUM(P8:P10)</f>
        <v>0</v>
      </c>
    </row>
    <row r="12" spans="1:18" s="145" customFormat="1" ht="6" customHeight="1" x14ac:dyDescent="0.2">
      <c r="A12" s="153"/>
      <c r="B12" s="154"/>
      <c r="C12" s="108"/>
      <c r="D12" s="183"/>
      <c r="E12" s="108"/>
      <c r="I12" s="176"/>
      <c r="O12" s="176"/>
    </row>
    <row r="13" spans="1:18" s="145" customFormat="1" ht="12" customHeight="1" x14ac:dyDescent="0.2">
      <c r="A13" s="143">
        <v>4</v>
      </c>
      <c r="B13" s="144" t="s">
        <v>11</v>
      </c>
      <c r="C13" s="179">
        <f>'Costs Detail'!C44</f>
        <v>0</v>
      </c>
      <c r="D13" s="104">
        <f>'Costs Detail'!G44</f>
        <v>0</v>
      </c>
      <c r="E13" s="105"/>
      <c r="F13" s="155">
        <f>'Costs Detail'!AA44</f>
        <v>0</v>
      </c>
      <c r="G13" s="155">
        <f>'Costs Detail'!AB44</f>
        <v>0</v>
      </c>
      <c r="H13" s="175">
        <f>'Costs Detail'!AC44</f>
        <v>0</v>
      </c>
      <c r="I13" s="156">
        <f>'Costs Detail'!AD44</f>
        <v>0</v>
      </c>
      <c r="J13" s="155">
        <f>'Costs Detail'!AE44</f>
        <v>0</v>
      </c>
      <c r="K13" s="155">
        <f>'Costs Detail'!AF44</f>
        <v>0</v>
      </c>
      <c r="M13" s="155">
        <f>'Costs Detail'!AH44</f>
        <v>0</v>
      </c>
      <c r="N13" s="175">
        <f>'Costs Detail'!AI44</f>
        <v>0</v>
      </c>
      <c r="O13" s="156">
        <f>'Costs Detail'!AJ44</f>
        <v>0</v>
      </c>
      <c r="P13" s="155">
        <f>'Costs Detail'!AK44</f>
        <v>0</v>
      </c>
    </row>
    <row r="14" spans="1:18" s="145" customFormat="1" ht="12" customHeight="1" x14ac:dyDescent="0.2">
      <c r="A14" s="143">
        <v>5</v>
      </c>
      <c r="B14" s="144" t="s">
        <v>12</v>
      </c>
      <c r="C14" s="179">
        <f>'Costs Detail'!C58</f>
        <v>0</v>
      </c>
      <c r="D14" s="104">
        <f>'Costs Detail'!G58</f>
        <v>0</v>
      </c>
      <c r="E14" s="105"/>
      <c r="F14" s="155">
        <f>'Costs Detail'!AA58</f>
        <v>0</v>
      </c>
      <c r="G14" s="155">
        <f>'Costs Detail'!AB58</f>
        <v>0</v>
      </c>
      <c r="H14" s="175">
        <f>'Costs Detail'!AC58</f>
        <v>0</v>
      </c>
      <c r="I14" s="156">
        <f>'Costs Detail'!AD58</f>
        <v>0</v>
      </c>
      <c r="J14" s="155">
        <f>'Costs Detail'!AE58</f>
        <v>0</v>
      </c>
      <c r="K14" s="155">
        <f>'Costs Detail'!AF58</f>
        <v>0</v>
      </c>
      <c r="M14" s="155">
        <f>'Costs Detail'!AH58</f>
        <v>0</v>
      </c>
      <c r="N14" s="175">
        <f>'Costs Detail'!AI58</f>
        <v>0</v>
      </c>
      <c r="O14" s="156">
        <f>'Costs Detail'!AJ58</f>
        <v>0</v>
      </c>
      <c r="P14" s="155">
        <f>'Costs Detail'!AK58</f>
        <v>0</v>
      </c>
    </row>
    <row r="15" spans="1:18" s="145" customFormat="1" ht="12" customHeight="1" x14ac:dyDescent="0.2">
      <c r="A15" s="143">
        <v>6</v>
      </c>
      <c r="B15" s="144" t="s">
        <v>15</v>
      </c>
      <c r="C15" s="179">
        <f>'Costs Detail'!C74</f>
        <v>0</v>
      </c>
      <c r="D15" s="104">
        <f>'Costs Detail'!G74</f>
        <v>0</v>
      </c>
      <c r="E15" s="105"/>
      <c r="F15" s="155">
        <f>'Costs Detail'!AA74</f>
        <v>0</v>
      </c>
      <c r="G15" s="155">
        <f>'Costs Detail'!AB74</f>
        <v>0</v>
      </c>
      <c r="H15" s="175">
        <f>'Costs Detail'!AC74</f>
        <v>0</v>
      </c>
      <c r="I15" s="147">
        <f>'Costs Detail'!AD74</f>
        <v>0</v>
      </c>
      <c r="J15" s="146">
        <f>'Costs Detail'!AE74</f>
        <v>0</v>
      </c>
      <c r="K15" s="146">
        <f>'Costs Detail'!AF74</f>
        <v>0</v>
      </c>
      <c r="M15" s="155">
        <f>'Costs Detail'!AH74</f>
        <v>0</v>
      </c>
      <c r="N15" s="175">
        <f>'Costs Detail'!AI74</f>
        <v>0</v>
      </c>
      <c r="O15" s="147">
        <f>'Costs Detail'!AJ74</f>
        <v>0</v>
      </c>
      <c r="P15" s="146">
        <f>'Costs Detail'!AK74</f>
        <v>0</v>
      </c>
    </row>
    <row r="16" spans="1:18" s="145" customFormat="1" ht="12" customHeight="1" x14ac:dyDescent="0.2">
      <c r="A16" s="143">
        <v>7</v>
      </c>
      <c r="B16" s="144" t="s">
        <v>64</v>
      </c>
      <c r="C16" s="179">
        <f>'Costs Detail'!C86</f>
        <v>0</v>
      </c>
      <c r="D16" s="104">
        <f>'Costs Detail'!G86</f>
        <v>0</v>
      </c>
      <c r="E16" s="105"/>
      <c r="F16" s="155">
        <f>'Costs Detail'!AA86</f>
        <v>0</v>
      </c>
      <c r="G16" s="155">
        <f>'Costs Detail'!AB86</f>
        <v>0</v>
      </c>
      <c r="H16" s="175">
        <f>'Costs Detail'!AC86</f>
        <v>0</v>
      </c>
      <c r="I16" s="156">
        <f>'Costs Detail'!AD86</f>
        <v>0</v>
      </c>
      <c r="J16" s="155">
        <f>'Costs Detail'!AE86</f>
        <v>0</v>
      </c>
      <c r="K16" s="155">
        <f>'Costs Detail'!AF86</f>
        <v>0</v>
      </c>
      <c r="M16" s="155">
        <f>'Costs Detail'!AH86</f>
        <v>0</v>
      </c>
      <c r="N16" s="175">
        <f>'Costs Detail'!AI86</f>
        <v>0</v>
      </c>
      <c r="O16" s="156">
        <f>'Costs Detail'!AJ86</f>
        <v>0</v>
      </c>
      <c r="P16" s="155">
        <f>'Costs Detail'!AK86</f>
        <v>0</v>
      </c>
    </row>
    <row r="17" spans="1:16" s="145" customFormat="1" ht="12" customHeight="1" x14ac:dyDescent="0.2">
      <c r="A17" s="143">
        <v>8</v>
      </c>
      <c r="B17" s="144" t="s">
        <v>21</v>
      </c>
      <c r="C17" s="179">
        <f>'Costs Detail'!C96</f>
        <v>0</v>
      </c>
      <c r="D17" s="104">
        <f>'Costs Detail'!G96</f>
        <v>0</v>
      </c>
      <c r="E17" s="105"/>
      <c r="F17" s="146">
        <f>'Costs Detail'!AA96</f>
        <v>0</v>
      </c>
      <c r="G17" s="146">
        <f>'Costs Detail'!AB96</f>
        <v>0</v>
      </c>
      <c r="H17" s="174">
        <f>'Costs Detail'!AC96</f>
        <v>0</v>
      </c>
      <c r="I17" s="147">
        <f>'Costs Detail'!AD96</f>
        <v>0</v>
      </c>
      <c r="J17" s="146">
        <f>'Costs Detail'!AE96</f>
        <v>0</v>
      </c>
      <c r="K17" s="146">
        <f>'Costs Detail'!AF96</f>
        <v>0</v>
      </c>
      <c r="M17" s="146">
        <f>'Costs Detail'!AH96</f>
        <v>0</v>
      </c>
      <c r="N17" s="174">
        <f>'Costs Detail'!AI96</f>
        <v>0</v>
      </c>
      <c r="O17" s="147">
        <f>'Costs Detail'!AJ96</f>
        <v>0</v>
      </c>
      <c r="P17" s="146">
        <f>'Costs Detail'!AK96</f>
        <v>0</v>
      </c>
    </row>
    <row r="18" spans="1:16" s="145" customFormat="1" ht="12" customHeight="1" x14ac:dyDescent="0.2">
      <c r="A18" s="143">
        <v>9</v>
      </c>
      <c r="B18" s="144" t="s">
        <v>65</v>
      </c>
      <c r="C18" s="179">
        <f>'Costs Detail'!C102</f>
        <v>0</v>
      </c>
      <c r="D18" s="104">
        <f>'Costs Detail'!G102</f>
        <v>0</v>
      </c>
      <c r="E18" s="105"/>
      <c r="F18" s="146">
        <f>'Costs Detail'!AA102</f>
        <v>0</v>
      </c>
      <c r="G18" s="146">
        <f>'Costs Detail'!AB102</f>
        <v>0</v>
      </c>
      <c r="H18" s="174">
        <f>'Costs Detail'!AC102</f>
        <v>0</v>
      </c>
      <c r="I18" s="147">
        <f>'Costs Detail'!AD102</f>
        <v>0</v>
      </c>
      <c r="J18" s="146">
        <f>'Costs Detail'!AE102</f>
        <v>0</v>
      </c>
      <c r="K18" s="146">
        <f>'Costs Detail'!AF102</f>
        <v>0</v>
      </c>
      <c r="M18" s="146">
        <f>'Costs Detail'!AH102</f>
        <v>0</v>
      </c>
      <c r="N18" s="174">
        <f>'Costs Detail'!AI102</f>
        <v>0</v>
      </c>
      <c r="O18" s="147">
        <f>'Costs Detail'!AJ102</f>
        <v>0</v>
      </c>
      <c r="P18" s="146">
        <f>'Costs Detail'!AK102</f>
        <v>0</v>
      </c>
    </row>
    <row r="19" spans="1:16" s="145" customFormat="1" ht="12" customHeight="1" x14ac:dyDescent="0.2">
      <c r="A19" s="143">
        <v>10</v>
      </c>
      <c r="B19" s="144" t="s">
        <v>66</v>
      </c>
      <c r="C19" s="179">
        <f>'Costs Detail'!C122</f>
        <v>0</v>
      </c>
      <c r="D19" s="104">
        <f>'Costs Detail'!G122</f>
        <v>0</v>
      </c>
      <c r="E19" s="105"/>
      <c r="F19" s="146">
        <f>'Costs Detail'!AA122</f>
        <v>0</v>
      </c>
      <c r="G19" s="146">
        <f>'Costs Detail'!AB122</f>
        <v>0</v>
      </c>
      <c r="H19" s="174">
        <f>'Costs Detail'!AC122</f>
        <v>0</v>
      </c>
      <c r="I19" s="147">
        <f>'Costs Detail'!AD122</f>
        <v>0</v>
      </c>
      <c r="J19" s="146">
        <f>'Costs Detail'!AE122</f>
        <v>0</v>
      </c>
      <c r="K19" s="146">
        <f>'Costs Detail'!AF122</f>
        <v>0</v>
      </c>
      <c r="M19" s="146">
        <f>'Costs Detail'!AH122</f>
        <v>0</v>
      </c>
      <c r="N19" s="174">
        <f>'Costs Detail'!AI122</f>
        <v>0</v>
      </c>
      <c r="O19" s="147">
        <f>'Costs Detail'!AJ122</f>
        <v>0</v>
      </c>
      <c r="P19" s="146">
        <f>'Costs Detail'!AK122</f>
        <v>0</v>
      </c>
    </row>
    <row r="20" spans="1:16" s="150" customFormat="1" ht="12" customHeight="1" x14ac:dyDescent="0.2">
      <c r="A20" s="148"/>
      <c r="B20" s="89" t="s">
        <v>252</v>
      </c>
      <c r="C20" s="181">
        <f>SUM(C13:C19)</f>
        <v>0</v>
      </c>
      <c r="D20" s="157">
        <f>SUM(D13:D19)</f>
        <v>0</v>
      </c>
      <c r="E20" s="158"/>
      <c r="F20" s="151">
        <f t="shared" ref="F20:K20" si="1">SUM(F13:F19)</f>
        <v>0</v>
      </c>
      <c r="G20" s="151">
        <f t="shared" si="1"/>
        <v>0</v>
      </c>
      <c r="H20" s="162">
        <f t="shared" si="1"/>
        <v>0</v>
      </c>
      <c r="I20" s="152">
        <f t="shared" si="1"/>
        <v>0</v>
      </c>
      <c r="J20" s="151">
        <f t="shared" si="1"/>
        <v>0</v>
      </c>
      <c r="K20" s="151">
        <f t="shared" si="1"/>
        <v>0</v>
      </c>
      <c r="M20" s="151">
        <f>SUM(M13:M19)</f>
        <v>0</v>
      </c>
      <c r="N20" s="162">
        <f>SUM(N13:N19)</f>
        <v>0</v>
      </c>
      <c r="O20" s="152">
        <f>SUM(O13:O19)</f>
        <v>0</v>
      </c>
      <c r="P20" s="151">
        <f>SUM(P13:P19)</f>
        <v>0</v>
      </c>
    </row>
    <row r="21" spans="1:16" s="145" customFormat="1" ht="6" customHeight="1" x14ac:dyDescent="0.2">
      <c r="A21" s="153"/>
      <c r="B21" s="109"/>
      <c r="C21" s="159"/>
      <c r="D21" s="184"/>
      <c r="E21" s="159"/>
      <c r="I21" s="176"/>
      <c r="O21" s="176"/>
    </row>
    <row r="22" spans="1:16" s="145" customFormat="1" ht="12" customHeight="1" x14ac:dyDescent="0.2">
      <c r="A22" s="143">
        <v>11</v>
      </c>
      <c r="B22" s="144" t="s">
        <v>67</v>
      </c>
      <c r="C22" s="179">
        <f>'Costs Detail'!C145</f>
        <v>0</v>
      </c>
      <c r="D22" s="104">
        <f>'Costs Detail'!G145</f>
        <v>0</v>
      </c>
      <c r="E22" s="105"/>
      <c r="F22" s="146">
        <f>'Costs Detail'!AA145</f>
        <v>0</v>
      </c>
      <c r="G22" s="146">
        <f>'Costs Detail'!AB145</f>
        <v>0</v>
      </c>
      <c r="H22" s="174">
        <f>'Costs Detail'!AC145</f>
        <v>0</v>
      </c>
      <c r="I22" s="147">
        <f>'Costs Detail'!AD145</f>
        <v>0</v>
      </c>
      <c r="J22" s="146">
        <f>'Costs Detail'!AE145</f>
        <v>0</v>
      </c>
      <c r="K22" s="146">
        <f>'Costs Detail'!AF145</f>
        <v>0</v>
      </c>
      <c r="M22" s="146">
        <f>'Costs Detail'!AH145</f>
        <v>0</v>
      </c>
      <c r="N22" s="174">
        <f>'Costs Detail'!AI145</f>
        <v>0</v>
      </c>
      <c r="O22" s="147">
        <f>'Costs Detail'!AJ145</f>
        <v>0</v>
      </c>
      <c r="P22" s="146">
        <f>'Costs Detail'!AK145</f>
        <v>0</v>
      </c>
    </row>
    <row r="23" spans="1:16" s="145" customFormat="1" ht="12" customHeight="1" x14ac:dyDescent="0.2">
      <c r="A23" s="143">
        <v>12</v>
      </c>
      <c r="B23" s="144" t="s">
        <v>68</v>
      </c>
      <c r="C23" s="179">
        <f>'Costs Detail'!C163</f>
        <v>0</v>
      </c>
      <c r="D23" s="104">
        <f>'Costs Detail'!G163</f>
        <v>0</v>
      </c>
      <c r="E23" s="105"/>
      <c r="F23" s="146">
        <f>'Costs Detail'!AA163</f>
        <v>0</v>
      </c>
      <c r="G23" s="146">
        <f>'Costs Detail'!AB163</f>
        <v>0</v>
      </c>
      <c r="H23" s="174">
        <f>'Costs Detail'!AC163</f>
        <v>0</v>
      </c>
      <c r="I23" s="147">
        <f>'Costs Detail'!AD163</f>
        <v>0</v>
      </c>
      <c r="J23" s="146">
        <f>'Costs Detail'!AE163</f>
        <v>0</v>
      </c>
      <c r="K23" s="146">
        <f>'Costs Detail'!AF163</f>
        <v>0</v>
      </c>
      <c r="M23" s="146">
        <f>'Costs Detail'!AH163</f>
        <v>0</v>
      </c>
      <c r="N23" s="174">
        <f>'Costs Detail'!AI163</f>
        <v>0</v>
      </c>
      <c r="O23" s="147">
        <f>'Costs Detail'!AJ163</f>
        <v>0</v>
      </c>
      <c r="P23" s="146">
        <f>'Costs Detail'!AK163</f>
        <v>0</v>
      </c>
    </row>
    <row r="24" spans="1:16" s="150" customFormat="1" ht="12" customHeight="1" x14ac:dyDescent="0.2">
      <c r="A24" s="148"/>
      <c r="B24" s="89" t="s">
        <v>97</v>
      </c>
      <c r="C24" s="180">
        <f>SUM(C22:C23)</f>
        <v>0</v>
      </c>
      <c r="D24" s="106">
        <f>SUM(D22:D23)</f>
        <v>0</v>
      </c>
      <c r="E24" s="107"/>
      <c r="F24" s="151">
        <f t="shared" ref="F24:K24" si="2">SUM(F22:F23)</f>
        <v>0</v>
      </c>
      <c r="G24" s="151">
        <f t="shared" si="2"/>
        <v>0</v>
      </c>
      <c r="H24" s="162">
        <f t="shared" si="2"/>
        <v>0</v>
      </c>
      <c r="I24" s="152">
        <f t="shared" si="2"/>
        <v>0</v>
      </c>
      <c r="J24" s="151">
        <f t="shared" si="2"/>
        <v>0</v>
      </c>
      <c r="K24" s="151">
        <f t="shared" si="2"/>
        <v>0</v>
      </c>
      <c r="M24" s="151">
        <f>SUM(M22:M23)</f>
        <v>0</v>
      </c>
      <c r="N24" s="162">
        <f>SUM(N22:N23)</f>
        <v>0</v>
      </c>
      <c r="O24" s="152">
        <f>SUM(O22:O23)</f>
        <v>0</v>
      </c>
      <c r="P24" s="151">
        <f>SUM(P22:P23)</f>
        <v>0</v>
      </c>
    </row>
    <row r="25" spans="1:16" s="145" customFormat="1" ht="6" customHeight="1" x14ac:dyDescent="0.2">
      <c r="A25" s="153"/>
      <c r="B25" s="109"/>
      <c r="C25" s="108"/>
      <c r="D25" s="183"/>
      <c r="E25" s="108"/>
      <c r="I25" s="176"/>
      <c r="O25" s="176"/>
    </row>
    <row r="26" spans="1:16" s="150" customFormat="1" ht="12" customHeight="1" x14ac:dyDescent="0.2">
      <c r="A26" s="148"/>
      <c r="B26" s="89" t="s">
        <v>234</v>
      </c>
      <c r="C26" s="181">
        <f>C20+C24</f>
        <v>0</v>
      </c>
      <c r="D26" s="246"/>
      <c r="E26" s="224"/>
      <c r="F26" s="224"/>
      <c r="G26" s="224"/>
      <c r="H26" s="224"/>
      <c r="I26" s="246"/>
      <c r="J26" s="224"/>
      <c r="K26" s="224"/>
      <c r="L26" s="223"/>
      <c r="M26" s="224"/>
      <c r="N26" s="224"/>
      <c r="O26" s="246"/>
      <c r="P26" s="224"/>
    </row>
    <row r="27" spans="1:16" s="145" customFormat="1" ht="6" customHeight="1" x14ac:dyDescent="0.2">
      <c r="A27" s="153"/>
      <c r="B27" s="109"/>
      <c r="C27" s="159"/>
      <c r="D27" s="184"/>
      <c r="E27" s="159"/>
      <c r="I27" s="176"/>
      <c r="O27" s="176"/>
    </row>
    <row r="28" spans="1:16" s="145" customFormat="1" ht="12" customHeight="1" x14ac:dyDescent="0.2">
      <c r="A28" s="143">
        <v>13</v>
      </c>
      <c r="B28" s="144" t="s">
        <v>254</v>
      </c>
      <c r="C28" s="179">
        <f>'Costs Detail'!C180</f>
        <v>0</v>
      </c>
      <c r="D28" s="104">
        <f>'Costs Detail'!G180</f>
        <v>0</v>
      </c>
      <c r="E28" s="105"/>
      <c r="F28" s="146">
        <f>'Costs Detail'!AA180</f>
        <v>0</v>
      </c>
      <c r="G28" s="174">
        <f>'Costs Detail'!AB180</f>
        <v>0</v>
      </c>
      <c r="H28" s="245">
        <f>'Costs Detail'!AC180</f>
        <v>0</v>
      </c>
      <c r="I28" s="147">
        <f>'Costs Detail'!AD180</f>
        <v>0</v>
      </c>
      <c r="J28" s="146">
        <f>'Costs Detail'!AE180</f>
        <v>0</v>
      </c>
      <c r="K28" s="146">
        <f>'Costs Detail'!AF180</f>
        <v>0</v>
      </c>
      <c r="M28" s="146">
        <f>'Costs Detail'!AH180</f>
        <v>0</v>
      </c>
      <c r="N28" s="174">
        <f>'Costs Detail'!AI180</f>
        <v>0</v>
      </c>
      <c r="O28" s="147">
        <f>'Costs Detail'!AJ180</f>
        <v>0</v>
      </c>
      <c r="P28" s="146">
        <f>'Costs Detail'!AK180</f>
        <v>0</v>
      </c>
    </row>
    <row r="29" spans="1:16" s="145" customFormat="1" ht="12" customHeight="1" x14ac:dyDescent="0.2">
      <c r="A29" s="143">
        <v>14</v>
      </c>
      <c r="B29" s="144" t="s">
        <v>251</v>
      </c>
      <c r="C29" s="179">
        <f>'Costs Detail'!C204</f>
        <v>0</v>
      </c>
      <c r="D29" s="104">
        <f>'Costs Detail'!G204</f>
        <v>0</v>
      </c>
      <c r="E29" s="105"/>
      <c r="F29" s="146">
        <f>'Costs Detail'!AA204</f>
        <v>0</v>
      </c>
      <c r="G29" s="146">
        <f>'Costs Detail'!AB204</f>
        <v>0</v>
      </c>
      <c r="H29" s="174">
        <f>'Costs Detail'!AC204</f>
        <v>0</v>
      </c>
      <c r="I29" s="147">
        <f>'Costs Detail'!AD204</f>
        <v>0</v>
      </c>
      <c r="J29" s="146">
        <f>'Costs Detail'!AE204</f>
        <v>0</v>
      </c>
      <c r="K29" s="146">
        <f>'Costs Detail'!AF204</f>
        <v>0</v>
      </c>
      <c r="M29" s="146">
        <f>'Costs Detail'!AH204</f>
        <v>0</v>
      </c>
      <c r="N29" s="174">
        <f>'Costs Detail'!AI204</f>
        <v>0</v>
      </c>
      <c r="O29" s="147">
        <f>'Costs Detail'!AJ204</f>
        <v>0</v>
      </c>
      <c r="P29" s="146">
        <f>'Costs Detail'!AK204</f>
        <v>0</v>
      </c>
    </row>
    <row r="30" spans="1:16" s="150" customFormat="1" ht="12" customHeight="1" x14ac:dyDescent="0.2">
      <c r="A30" s="160"/>
      <c r="B30" s="89" t="s">
        <v>253</v>
      </c>
      <c r="C30" s="180">
        <f>SUM(C28:C29)</f>
        <v>0</v>
      </c>
      <c r="D30" s="106">
        <f>SUM(D28:D29)</f>
        <v>0</v>
      </c>
      <c r="E30" s="107"/>
      <c r="F30" s="151">
        <f t="shared" ref="F30:K30" si="3">SUM(F28:F29)</f>
        <v>0</v>
      </c>
      <c r="G30" s="151">
        <f t="shared" si="3"/>
        <v>0</v>
      </c>
      <c r="H30" s="162">
        <f t="shared" si="3"/>
        <v>0</v>
      </c>
      <c r="I30" s="152">
        <f t="shared" si="3"/>
        <v>0</v>
      </c>
      <c r="J30" s="151">
        <f t="shared" si="3"/>
        <v>0</v>
      </c>
      <c r="K30" s="151">
        <f t="shared" si="3"/>
        <v>0</v>
      </c>
      <c r="M30" s="151">
        <f>SUM(M28:M29)</f>
        <v>0</v>
      </c>
      <c r="N30" s="162">
        <f>SUM(N28:N29)</f>
        <v>0</v>
      </c>
      <c r="O30" s="152">
        <f>SUM(O28:O29)</f>
        <v>0</v>
      </c>
      <c r="P30" s="151">
        <f>SUM(P28:P29)</f>
        <v>0</v>
      </c>
    </row>
    <row r="31" spans="1:16" s="145" customFormat="1" ht="6" customHeight="1" x14ac:dyDescent="0.2">
      <c r="A31" s="161"/>
      <c r="B31" s="109"/>
      <c r="C31" s="108"/>
      <c r="D31" s="183"/>
      <c r="E31" s="108"/>
      <c r="I31" s="176"/>
      <c r="O31" s="176"/>
    </row>
    <row r="32" spans="1:16" s="145" customFormat="1" ht="12" customHeight="1" x14ac:dyDescent="0.2">
      <c r="A32" s="143">
        <v>15</v>
      </c>
      <c r="B32" s="144" t="s">
        <v>69</v>
      </c>
      <c r="C32" s="179">
        <f>'Costs Detail'!C220</f>
        <v>0</v>
      </c>
      <c r="D32" s="104">
        <f>'Costs Detail'!G220</f>
        <v>0</v>
      </c>
      <c r="E32" s="105"/>
      <c r="F32" s="146">
        <f>'Costs Detail'!AA220</f>
        <v>0</v>
      </c>
      <c r="G32" s="146">
        <f>'Costs Detail'!AB220</f>
        <v>0</v>
      </c>
      <c r="H32" s="174">
        <f>'Costs Detail'!AC220</f>
        <v>0</v>
      </c>
      <c r="I32" s="147">
        <f>'Costs Detail'!AD220</f>
        <v>0</v>
      </c>
      <c r="J32" s="146">
        <f>'Costs Detail'!AE220</f>
        <v>0</v>
      </c>
      <c r="K32" s="146">
        <f>'Costs Detail'!AF220</f>
        <v>0</v>
      </c>
      <c r="M32" s="146">
        <f>'Costs Detail'!AH220</f>
        <v>0</v>
      </c>
      <c r="N32" s="174">
        <f>'Costs Detail'!AI220</f>
        <v>0</v>
      </c>
      <c r="O32" s="147">
        <f>'Costs Detail'!AJ220</f>
        <v>0</v>
      </c>
      <c r="P32" s="146">
        <f>'Costs Detail'!AK220</f>
        <v>0</v>
      </c>
    </row>
    <row r="33" spans="1:16" s="145" customFormat="1" ht="12" customHeight="1" x14ac:dyDescent="0.2">
      <c r="A33" s="160"/>
      <c r="B33" s="89" t="s">
        <v>228</v>
      </c>
      <c r="C33" s="180">
        <f>SUM(C32:C32)</f>
        <v>0</v>
      </c>
      <c r="D33" s="106">
        <f>SUM(D32:D32)</f>
        <v>0</v>
      </c>
      <c r="E33" s="107"/>
      <c r="F33" s="151">
        <f t="shared" ref="F33:K33" si="4">F32</f>
        <v>0</v>
      </c>
      <c r="G33" s="151">
        <f t="shared" si="4"/>
        <v>0</v>
      </c>
      <c r="H33" s="162">
        <f t="shared" si="4"/>
        <v>0</v>
      </c>
      <c r="I33" s="152">
        <f t="shared" si="4"/>
        <v>0</v>
      </c>
      <c r="J33" s="151">
        <f t="shared" si="4"/>
        <v>0</v>
      </c>
      <c r="K33" s="151">
        <f t="shared" si="4"/>
        <v>0</v>
      </c>
      <c r="M33" s="151">
        <f>M32</f>
        <v>0</v>
      </c>
      <c r="N33" s="162">
        <f>N32</f>
        <v>0</v>
      </c>
      <c r="O33" s="152">
        <f>O32</f>
        <v>0</v>
      </c>
      <c r="P33" s="151">
        <f>P32</f>
        <v>0</v>
      </c>
    </row>
    <row r="34" spans="1:16" s="145" customFormat="1" ht="6" customHeight="1" x14ac:dyDescent="0.2">
      <c r="A34" s="161"/>
      <c r="B34" s="109"/>
      <c r="C34" s="108"/>
      <c r="D34" s="183"/>
      <c r="E34" s="108"/>
      <c r="I34" s="176"/>
      <c r="O34" s="176"/>
    </row>
    <row r="35" spans="1:16" s="145" customFormat="1" ht="11.25" x14ac:dyDescent="0.2">
      <c r="A35" s="161"/>
      <c r="B35" s="89" t="s">
        <v>255</v>
      </c>
      <c r="C35" s="108"/>
      <c r="D35" s="183"/>
      <c r="E35" s="108"/>
      <c r="I35" s="176"/>
      <c r="O35" s="176"/>
    </row>
    <row r="36" spans="1:16" s="150" customFormat="1" ht="12" customHeight="1" x14ac:dyDescent="0.2">
      <c r="A36" s="163" t="s">
        <v>1</v>
      </c>
      <c r="B36" s="144" t="s">
        <v>70</v>
      </c>
      <c r="C36" s="180">
        <f>'Costs Detail'!C224</f>
        <v>0</v>
      </c>
      <c r="D36" s="106">
        <f>'Costs Detail'!G224</f>
        <v>0</v>
      </c>
      <c r="E36" s="107"/>
      <c r="F36" s="151" t="str">
        <f>'Costs Detail'!AA224</f>
        <v>0</v>
      </c>
      <c r="G36" s="151" t="str">
        <f>'Costs Detail'!AB224</f>
        <v>0</v>
      </c>
      <c r="H36" s="162" t="str">
        <f>'Costs Detail'!AC224</f>
        <v>0</v>
      </c>
      <c r="I36" s="253" t="str">
        <f>'Costs Detail'!AD224</f>
        <v>0</v>
      </c>
      <c r="J36" s="151" t="str">
        <f>'Costs Detail'!AE224</f>
        <v>0</v>
      </c>
      <c r="K36" s="254" t="str">
        <f>'Costs Detail'!AF224</f>
        <v>0</v>
      </c>
      <c r="M36" s="151">
        <f>'Costs Detail'!AH224</f>
        <v>0</v>
      </c>
      <c r="N36" s="162" t="str">
        <f>'Costs Detail'!AI224</f>
        <v>0</v>
      </c>
      <c r="O36" s="253">
        <f>'Costs Detail'!AJ224</f>
        <v>0</v>
      </c>
      <c r="P36" s="151" t="str">
        <f>'Costs Detail'!AK224</f>
        <v>0</v>
      </c>
    </row>
    <row r="37" spans="1:16" s="150" customFormat="1" ht="12" customHeight="1" x14ac:dyDescent="0.2">
      <c r="A37" s="163" t="s">
        <v>227</v>
      </c>
      <c r="B37" s="144" t="s">
        <v>71</v>
      </c>
      <c r="C37" s="180">
        <f>'Costs Detail'!C226</f>
        <v>0</v>
      </c>
      <c r="D37" s="244"/>
      <c r="E37" s="251"/>
      <c r="F37" s="151" t="str">
        <f>'Costs Detail'!AA226</f>
        <v>0</v>
      </c>
      <c r="G37" s="151" t="str">
        <f>'Costs Detail'!AB226</f>
        <v>0</v>
      </c>
      <c r="H37" s="162" t="str">
        <f>'Costs Detail'!AC226</f>
        <v>0</v>
      </c>
      <c r="I37" s="253"/>
      <c r="J37" s="255"/>
      <c r="K37" s="256"/>
      <c r="M37" s="151">
        <f>'Costs Detail'!AH226</f>
        <v>0</v>
      </c>
      <c r="N37" s="162" t="str">
        <f>'Costs Detail'!AI226</f>
        <v>0</v>
      </c>
      <c r="O37" s="253"/>
      <c r="P37" s="255"/>
    </row>
    <row r="38" spans="1:16" s="145" customFormat="1" ht="6" customHeight="1" x14ac:dyDescent="0.2">
      <c r="A38" s="161"/>
      <c r="B38" s="154"/>
      <c r="C38" s="110"/>
      <c r="D38" s="185"/>
      <c r="E38" s="110"/>
      <c r="I38" s="176"/>
      <c r="O38" s="176"/>
    </row>
    <row r="39" spans="1:16" s="150" customFormat="1" ht="12" customHeight="1" x14ac:dyDescent="0.2">
      <c r="A39" s="163" t="s">
        <v>124</v>
      </c>
      <c r="B39" s="149" t="s">
        <v>222</v>
      </c>
      <c r="C39" s="180">
        <f>'Costs Detail'!C228</f>
        <v>0</v>
      </c>
      <c r="D39" s="106">
        <f>'Costs Detail'!G228</f>
        <v>0</v>
      </c>
      <c r="E39" s="107"/>
      <c r="F39" s="151" t="str">
        <f>'Costs Detail'!AA228</f>
        <v>0</v>
      </c>
      <c r="G39" s="151" t="str">
        <f>'Costs Detail'!AB228</f>
        <v>0</v>
      </c>
      <c r="H39" s="162" t="str">
        <f>'Costs Detail'!AC228</f>
        <v>0</v>
      </c>
      <c r="I39" s="152" t="str">
        <f>'Costs Detail'!AD228</f>
        <v>0</v>
      </c>
      <c r="J39" s="151" t="str">
        <f>'Costs Detail'!AE228</f>
        <v>0</v>
      </c>
      <c r="K39" s="151" t="str">
        <f>'Costs Detail'!AF228</f>
        <v>0</v>
      </c>
      <c r="M39" s="151">
        <f>'Costs Detail'!AH228</f>
        <v>0</v>
      </c>
      <c r="N39" s="162" t="str">
        <f>'Costs Detail'!AI228</f>
        <v>0</v>
      </c>
      <c r="O39" s="152">
        <f>'Costs Detail'!AJ228</f>
        <v>0</v>
      </c>
      <c r="P39" s="151" t="str">
        <f>'Costs Detail'!AK228</f>
        <v>0</v>
      </c>
    </row>
    <row r="40" spans="1:16" s="150" customFormat="1" ht="12" customHeight="1" x14ac:dyDescent="0.2">
      <c r="A40" s="142"/>
      <c r="B40" s="142"/>
      <c r="C40" s="142"/>
      <c r="D40" s="195"/>
      <c r="E40" s="142"/>
      <c r="F40" s="196">
        <f>'Costs Detail'!AA231</f>
        <v>0</v>
      </c>
      <c r="G40" s="196">
        <f>'Costs Detail'!AB231</f>
        <v>0</v>
      </c>
      <c r="H40" s="197">
        <f>'Costs Detail'!AC231</f>
        <v>0</v>
      </c>
      <c r="I40" s="198">
        <f>'Costs Detail'!AD231</f>
        <v>0</v>
      </c>
      <c r="J40" s="196">
        <f>'Costs Detail'!AE231</f>
        <v>0</v>
      </c>
      <c r="K40" s="196">
        <f>'Costs Detail'!AF231</f>
        <v>0</v>
      </c>
      <c r="L40" s="142"/>
      <c r="M40" s="196">
        <f>'Costs Detail'!AH231</f>
        <v>0</v>
      </c>
      <c r="N40" s="197">
        <f>'Costs Detail'!AI231</f>
        <v>0</v>
      </c>
      <c r="O40" s="198">
        <f>'Costs Detail'!AJ231</f>
        <v>0</v>
      </c>
      <c r="P40" s="196">
        <f>'Costs Detail'!AK231</f>
        <v>0</v>
      </c>
    </row>
    <row r="41" spans="1:16" ht="12" customHeight="1" x14ac:dyDescent="0.2">
      <c r="B41" s="164"/>
      <c r="C41" s="164"/>
      <c r="D41" s="177"/>
      <c r="E41" s="164"/>
      <c r="F41" s="134"/>
      <c r="G41" s="113"/>
      <c r="H41" s="113"/>
      <c r="I41" s="177"/>
      <c r="J41" s="164"/>
      <c r="L41" s="164"/>
      <c r="M41" s="134"/>
      <c r="N41" s="113"/>
      <c r="O41" s="177"/>
    </row>
    <row r="42" spans="1:16" s="113" customFormat="1" ht="12.75" thickBot="1" x14ac:dyDescent="0.25">
      <c r="A42" s="165"/>
      <c r="B42" s="130" t="s">
        <v>37</v>
      </c>
      <c r="C42" s="182">
        <f>'Costs Detail'!C231</f>
        <v>0</v>
      </c>
      <c r="D42" s="166">
        <f>'Costs Detail'!G231</f>
        <v>0</v>
      </c>
      <c r="E42" s="167"/>
      <c r="F42" s="275">
        <f>SUM(F40:H40)</f>
        <v>0</v>
      </c>
      <c r="G42" s="276"/>
      <c r="H42" s="277"/>
      <c r="I42" s="276">
        <f>SUM(I40:K40)</f>
        <v>0</v>
      </c>
      <c r="J42" s="276"/>
      <c r="K42" s="282"/>
      <c r="M42" s="275">
        <f>SUM(M40:N40)</f>
        <v>0</v>
      </c>
      <c r="N42" s="277"/>
      <c r="O42" s="277">
        <f>SUM(O40:P40)</f>
        <v>0</v>
      </c>
      <c r="P42" s="281"/>
    </row>
    <row r="43" spans="1:16" ht="12.75" thickTop="1" x14ac:dyDescent="0.2"/>
    <row r="44" spans="1:16" s="113" customFormat="1" x14ac:dyDescent="0.2">
      <c r="A44" s="164" t="str">
        <f>IF(OR(SUM(F40:H40)&lt;&gt;C42,SUM(I40:K40)&lt;&gt;D42),"COST ALLOCATION - N.B. There is a cost allocation error. Please ensure all lines in the cost report Detail are allocated to 'Internal', 'Related' or 'External' for both Budget and Total Costs.","")</f>
        <v/>
      </c>
      <c r="B44" s="134"/>
      <c r="C44" s="134"/>
      <c r="D44" s="134"/>
      <c r="E44" s="134"/>
      <c r="G44" s="134"/>
    </row>
    <row r="45" spans="1:16" x14ac:dyDescent="0.2">
      <c r="A45" s="164" t="str">
        <f>IF(OR(SUM(M40:N40)&lt;&gt;C42,SUM(O40:P40)&lt;&gt;D42),"COST ORIGIN - N.B. There is a cost origin error. Please ensure all lines in the cost report Detail are allocated to 'Canadian' or 'Non-Canadian' for both Budget and Total Costs.","")</f>
        <v/>
      </c>
      <c r="G45" s="134"/>
      <c r="H45" s="136"/>
      <c r="N45" s="134"/>
      <c r="O45" s="136"/>
    </row>
    <row r="46" spans="1:16" x14ac:dyDescent="0.2">
      <c r="A46" s="164"/>
      <c r="C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</row>
    <row r="47" spans="1:16" s="113" customFormat="1" ht="33" customHeight="1" x14ac:dyDescent="0.2">
      <c r="A47" s="266"/>
      <c r="B47" s="266"/>
      <c r="C47" s="266"/>
      <c r="D47" s="136"/>
      <c r="E47" s="274" t="str">
        <f>IF('Summary Page'!E47:F47="","",'Summary Page'!E47:F47)</f>
        <v/>
      </c>
      <c r="F47" s="274"/>
    </row>
    <row r="48" spans="1:16" s="113" customFormat="1" x14ac:dyDescent="0.2">
      <c r="A48" s="136" t="s">
        <v>44</v>
      </c>
      <c r="B48" s="142"/>
      <c r="C48" s="142"/>
      <c r="D48" s="142"/>
      <c r="E48" s="136" t="s">
        <v>2</v>
      </c>
    </row>
    <row r="49" spans="1:15" s="113" customFormat="1" x14ac:dyDescent="0.2">
      <c r="A49" s="168"/>
      <c r="B49" s="168"/>
      <c r="C49" s="168"/>
      <c r="D49" s="168"/>
      <c r="E49" s="168"/>
      <c r="F49" s="168"/>
      <c r="G49" s="168"/>
      <c r="H49" s="168"/>
      <c r="M49" s="168"/>
      <c r="N49" s="168"/>
    </row>
    <row r="50" spans="1:15" s="113" customFormat="1" x14ac:dyDescent="0.2">
      <c r="A50" s="168"/>
      <c r="B50" s="168"/>
      <c r="C50" s="168"/>
      <c r="D50" s="168"/>
      <c r="E50" s="168"/>
      <c r="F50" s="168"/>
      <c r="G50" s="168"/>
      <c r="H50" s="168"/>
      <c r="I50" s="168"/>
      <c r="N50" s="168"/>
      <c r="O50" s="168"/>
    </row>
    <row r="51" spans="1:15" s="113" customFormat="1" x14ac:dyDescent="0.2">
      <c r="A51" s="168"/>
      <c r="B51" s="168"/>
      <c r="C51" s="168"/>
      <c r="D51" s="168"/>
      <c r="E51" s="168"/>
      <c r="F51" s="168"/>
      <c r="G51" s="168"/>
      <c r="H51" s="168"/>
      <c r="I51" s="168"/>
      <c r="N51" s="168"/>
      <c r="O51" s="168"/>
    </row>
    <row r="52" spans="1:15" s="113" customFormat="1" x14ac:dyDescent="0.2">
      <c r="A52" s="168"/>
      <c r="B52" s="168"/>
      <c r="C52" s="168"/>
      <c r="D52" s="168"/>
      <c r="E52" s="168"/>
      <c r="F52" s="168"/>
      <c r="G52" s="168"/>
      <c r="H52" s="168"/>
      <c r="I52" s="168"/>
      <c r="N52" s="168"/>
      <c r="O52" s="168"/>
    </row>
    <row r="53" spans="1:15" s="113" customFormat="1" x14ac:dyDescent="0.2">
      <c r="A53" s="168"/>
      <c r="B53" s="168"/>
      <c r="C53" s="168"/>
      <c r="D53" s="168"/>
      <c r="E53" s="168"/>
      <c r="F53" s="168"/>
      <c r="G53" s="168"/>
      <c r="H53" s="168"/>
      <c r="I53" s="168"/>
      <c r="N53" s="168"/>
      <c r="O53" s="168"/>
    </row>
    <row r="54" spans="1:15" s="113" customFormat="1" ht="12.75" customHeight="1" x14ac:dyDescent="0.2">
      <c r="A54" s="169"/>
      <c r="B54" s="169"/>
      <c r="C54" s="169"/>
      <c r="D54" s="169"/>
      <c r="E54" s="169"/>
      <c r="F54" s="169"/>
      <c r="G54" s="169"/>
      <c r="H54" s="169"/>
      <c r="I54" s="169"/>
      <c r="N54" s="169"/>
      <c r="O54" s="169"/>
    </row>
    <row r="55" spans="1:15" s="113" customFormat="1" x14ac:dyDescent="0.2">
      <c r="H55" s="134"/>
      <c r="O55" s="134"/>
    </row>
  </sheetData>
  <sheetProtection password="E931" sheet="1" objects="1" scenarios="1" selectLockedCells="1"/>
  <mergeCells count="14">
    <mergeCell ref="A47:C47"/>
    <mergeCell ref="E47:F47"/>
    <mergeCell ref="F42:H42"/>
    <mergeCell ref="M6:N6"/>
    <mergeCell ref="O6:P6"/>
    <mergeCell ref="M42:N42"/>
    <mergeCell ref="O42:P42"/>
    <mergeCell ref="I42:K42"/>
    <mergeCell ref="I6:K6"/>
    <mergeCell ref="C1:F1"/>
    <mergeCell ref="C2:F2"/>
    <mergeCell ref="C3:F3"/>
    <mergeCell ref="C4:F4"/>
    <mergeCell ref="F6:H6"/>
  </mergeCells>
  <pageMargins left="0.55118110236220474" right="0.55118110236220474" top="1.1811023622047245" bottom="0.98425196850393704" header="0.51181102362204722" footer="0.51181102362204722"/>
  <pageSetup scale="61" orientation="landscape" r:id="rId1"/>
  <headerFooter alignWithMargins="0">
    <oddHeader>&amp;L&amp;G&amp;R&amp;"Arial,Gras"&amp;12EXPERIMENTAL  STREAM
C3P COST REPORT
&amp;A</oddHeader>
    <oddFooter>&amp;L&amp;8Canada Media Fund - Experimental Stream - Production Cost Report Template - Version 1.3&amp;R&amp;9&amp;P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R260"/>
  <sheetViews>
    <sheetView tabSelected="1" zoomScaleNormal="100" workbookViewId="0">
      <selection activeCell="G8" sqref="G8"/>
    </sheetView>
  </sheetViews>
  <sheetFormatPr defaultColWidth="11.42578125" defaultRowHeight="12" customHeight="1" x14ac:dyDescent="0.2"/>
  <cols>
    <col min="1" max="1" width="7.7109375" style="32" customWidth="1"/>
    <col min="2" max="2" width="51" style="55" customWidth="1"/>
    <col min="3" max="3" width="11" style="48" customWidth="1"/>
    <col min="4" max="4" width="2.28515625" style="48" customWidth="1"/>
    <col min="5" max="6" width="11.28515625" style="48" customWidth="1"/>
    <col min="7" max="7" width="13.7109375" style="49" customWidth="1"/>
    <col min="8" max="8" width="14.28515625" style="49" bestFit="1" customWidth="1"/>
    <col min="9" max="9" width="14.7109375" style="10" bestFit="1" customWidth="1"/>
    <col min="10" max="12" width="12.85546875" style="10" customWidth="1"/>
    <col min="13" max="13" width="14.7109375" style="13" bestFit="1" customWidth="1"/>
    <col min="14" max="26" width="12.85546875" style="10" customWidth="1"/>
    <col min="27" max="28" width="10.140625" style="10" bestFit="1" customWidth="1"/>
    <col min="29" max="29" width="7.7109375" style="10" bestFit="1" customWidth="1"/>
    <col min="30" max="31" width="10.140625" style="10" bestFit="1" customWidth="1"/>
    <col min="32" max="32" width="7.7109375" style="10" bestFit="1" customWidth="1"/>
    <col min="33" max="33" width="4.28515625" style="10" customWidth="1"/>
    <col min="34" max="34" width="10.140625" style="13" bestFit="1" customWidth="1"/>
    <col min="35" max="35" width="12.5703125" style="13" bestFit="1" customWidth="1"/>
    <col min="36" max="36" width="10.140625" style="13" bestFit="1" customWidth="1"/>
    <col min="37" max="37" width="12.5703125" style="13" bestFit="1" customWidth="1"/>
    <col min="38" max="16384" width="11.42578125" style="10"/>
  </cols>
  <sheetData>
    <row r="1" spans="1:44" s="70" customFormat="1" ht="23.25" customHeight="1" x14ac:dyDescent="0.2">
      <c r="A1" s="316" t="s">
        <v>235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56"/>
      <c r="AB1" s="56"/>
      <c r="AC1" s="56"/>
      <c r="AR1" s="57"/>
    </row>
    <row r="2" spans="1:44" s="70" customFormat="1" ht="23.25" customHeight="1" x14ac:dyDescent="0.2">
      <c r="A2" s="321" t="s">
        <v>153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56"/>
      <c r="AB2" s="56"/>
      <c r="AC2" s="56"/>
      <c r="AR2" s="57"/>
    </row>
    <row r="3" spans="1:44" s="28" customFormat="1" ht="38.25" customHeight="1" x14ac:dyDescent="0.2">
      <c r="A3" s="23" t="s">
        <v>63</v>
      </c>
      <c r="B3" s="24" t="s">
        <v>0</v>
      </c>
      <c r="C3" s="25" t="s">
        <v>38</v>
      </c>
      <c r="D3" s="62"/>
      <c r="E3" s="26" t="s">
        <v>39</v>
      </c>
      <c r="F3" s="26" t="s">
        <v>96</v>
      </c>
      <c r="G3" s="26" t="s">
        <v>40</v>
      </c>
      <c r="H3" s="26" t="s">
        <v>41</v>
      </c>
      <c r="I3" s="8"/>
      <c r="J3" s="27" t="s">
        <v>89</v>
      </c>
      <c r="K3" s="27" t="s">
        <v>90</v>
      </c>
      <c r="L3" s="27" t="s">
        <v>121</v>
      </c>
      <c r="M3" s="11"/>
      <c r="N3" s="27" t="s">
        <v>223</v>
      </c>
      <c r="O3" s="27" t="s">
        <v>224</v>
      </c>
      <c r="P3" s="27" t="s">
        <v>225</v>
      </c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8"/>
      <c r="AB3" s="8"/>
      <c r="AC3" s="8"/>
      <c r="AH3" s="11"/>
      <c r="AI3" s="11"/>
      <c r="AJ3" s="11"/>
      <c r="AK3" s="11"/>
    </row>
    <row r="4" spans="1:44" ht="12.75" customHeight="1" thickBot="1" x14ac:dyDescent="0.25">
      <c r="A4" s="58"/>
      <c r="B4" s="29"/>
      <c r="C4" s="30"/>
      <c r="D4" s="30"/>
      <c r="E4" s="30"/>
      <c r="F4" s="30"/>
      <c r="G4" s="31"/>
      <c r="H4" s="31"/>
      <c r="I4" s="9"/>
      <c r="J4" s="9"/>
      <c r="K4" s="9"/>
      <c r="L4" s="59"/>
      <c r="M4" s="12"/>
      <c r="N4" s="9"/>
      <c r="O4" s="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9"/>
      <c r="AB4" s="9"/>
      <c r="AC4" s="9"/>
      <c r="AH4" s="12"/>
      <c r="AI4" s="12"/>
      <c r="AJ4" s="12"/>
      <c r="AK4" s="12"/>
    </row>
    <row r="5" spans="1:44" ht="14.25" customHeight="1" thickBot="1" x14ac:dyDescent="0.25">
      <c r="A5" s="299" t="s">
        <v>72</v>
      </c>
      <c r="B5" s="319"/>
      <c r="C5" s="319"/>
      <c r="D5" s="319"/>
      <c r="E5" s="319"/>
      <c r="F5" s="319"/>
      <c r="G5" s="319"/>
      <c r="H5" s="320"/>
      <c r="I5" s="9"/>
      <c r="J5" s="9"/>
      <c r="K5" s="9"/>
      <c r="L5" s="9"/>
      <c r="M5" s="12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310" t="s">
        <v>154</v>
      </c>
      <c r="AB5" s="311"/>
      <c r="AC5" s="311"/>
      <c r="AD5" s="311"/>
      <c r="AE5" s="311"/>
      <c r="AF5" s="312"/>
      <c r="AG5" s="28"/>
      <c r="AH5" s="310" t="s">
        <v>155</v>
      </c>
      <c r="AI5" s="311"/>
      <c r="AJ5" s="311"/>
      <c r="AK5" s="312"/>
    </row>
    <row r="6" spans="1:44" ht="12.75" x14ac:dyDescent="0.2">
      <c r="B6" s="290" t="s">
        <v>347</v>
      </c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2"/>
      <c r="Q6" s="9"/>
      <c r="R6" s="9"/>
      <c r="S6" s="9"/>
      <c r="T6" s="9"/>
      <c r="U6" s="9"/>
      <c r="V6" s="9"/>
      <c r="W6" s="9"/>
      <c r="X6" s="9"/>
      <c r="Y6" s="9"/>
      <c r="Z6" s="9"/>
      <c r="AA6" s="283" t="s">
        <v>156</v>
      </c>
      <c r="AB6" s="284"/>
      <c r="AC6" s="285"/>
      <c r="AD6" s="284" t="s">
        <v>157</v>
      </c>
      <c r="AE6" s="284"/>
      <c r="AF6" s="286"/>
      <c r="AG6" s="28"/>
      <c r="AH6" s="287" t="s">
        <v>156</v>
      </c>
      <c r="AI6" s="288"/>
      <c r="AJ6" s="288" t="s">
        <v>157</v>
      </c>
      <c r="AK6" s="289"/>
    </row>
    <row r="7" spans="1:44" s="28" customFormat="1" ht="12.75" customHeight="1" x14ac:dyDescent="0.2">
      <c r="A7" s="33">
        <v>1</v>
      </c>
      <c r="B7" s="304" t="s">
        <v>3</v>
      </c>
      <c r="C7" s="317"/>
      <c r="D7" s="317"/>
      <c r="E7" s="317"/>
      <c r="F7" s="317"/>
      <c r="G7" s="317"/>
      <c r="H7" s="318"/>
      <c r="I7" s="34"/>
      <c r="J7" s="34"/>
      <c r="K7" s="34"/>
      <c r="L7" s="34"/>
      <c r="M7" s="186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" t="s">
        <v>91</v>
      </c>
      <c r="AB7" s="3" t="s">
        <v>92</v>
      </c>
      <c r="AC7" s="17" t="s">
        <v>93</v>
      </c>
      <c r="AD7" s="6" t="s">
        <v>91</v>
      </c>
      <c r="AE7" s="3" t="s">
        <v>92</v>
      </c>
      <c r="AF7" s="3" t="s">
        <v>93</v>
      </c>
      <c r="AH7" s="3" t="s">
        <v>125</v>
      </c>
      <c r="AI7" s="17" t="s">
        <v>126</v>
      </c>
      <c r="AJ7" s="20" t="s">
        <v>125</v>
      </c>
      <c r="AK7" s="3" t="s">
        <v>126</v>
      </c>
    </row>
    <row r="8" spans="1:44" ht="12.75" x14ac:dyDescent="0.2">
      <c r="A8" s="35" t="s">
        <v>158</v>
      </c>
      <c r="B8" s="36" t="s">
        <v>42</v>
      </c>
      <c r="C8" s="37"/>
      <c r="D8" s="30"/>
      <c r="E8" s="37"/>
      <c r="F8" s="38"/>
      <c r="G8" s="39">
        <f>E8+F8</f>
        <v>0</v>
      </c>
      <c r="H8" s="39">
        <f>C8-G8</f>
        <v>0</v>
      </c>
      <c r="I8" s="188" t="str">
        <f>IF(AND($C8="",$E8="",$F8=""),"",IF(AND(OR($C8&lt;&gt;"",$G8&lt;&gt;""),OR(J8="",K8="")),"Select values! -&gt;",""))</f>
        <v/>
      </c>
      <c r="J8" s="40"/>
      <c r="K8" s="40"/>
      <c r="L8" s="4" t="str">
        <f>IF(J8=K8,"-", "Allocation change")</f>
        <v>-</v>
      </c>
      <c r="M8" s="188" t="str">
        <f>IF(AND($C8="",$E8="",$F8=""),"",IF(AND(OR($C8&lt;&gt;"",$G8&lt;&gt;""),OR(N8="",O8="")),"Select values! -&gt;",""))</f>
        <v/>
      </c>
      <c r="N8" s="40" t="s">
        <v>125</v>
      </c>
      <c r="O8" s="40" t="s">
        <v>125</v>
      </c>
      <c r="P8" s="4" t="str">
        <f>IF(N8=O8,"-","Origin change")</f>
        <v>-</v>
      </c>
      <c r="Q8" s="61"/>
      <c r="R8" s="61"/>
      <c r="S8" s="61"/>
      <c r="T8" s="61"/>
      <c r="U8" s="61"/>
      <c r="V8" s="61"/>
      <c r="W8" s="61"/>
      <c r="X8" s="61"/>
      <c r="Y8" s="61"/>
      <c r="Z8" s="61"/>
      <c r="AA8" s="4" t="str">
        <f>IF(J8="Internal",C8,"-")</f>
        <v>-</v>
      </c>
      <c r="AB8" s="4" t="str">
        <f>IF(J8="Related",C8,"-")</f>
        <v>-</v>
      </c>
      <c r="AC8" s="18" t="str">
        <f>IF(J8="External",C8,"-")</f>
        <v>-</v>
      </c>
      <c r="AD8" s="15" t="str">
        <f>IF(K8="Internal",G8,"-")</f>
        <v>-</v>
      </c>
      <c r="AE8" s="4" t="str">
        <f>IF(K8="Related",G8,"-")</f>
        <v>-</v>
      </c>
      <c r="AF8" s="4" t="str">
        <f>IF(K8="External",G8,"-")</f>
        <v>-</v>
      </c>
      <c r="AH8" s="4" t="str">
        <f>IF($N8="Canadian",IF($C8="","-",$C8),"-")</f>
        <v>-</v>
      </c>
      <c r="AI8" s="18" t="str">
        <f>IF($N8="Non-Canadian",IF($C8="","-",$C8),"-")</f>
        <v>-</v>
      </c>
      <c r="AJ8" s="21" t="str">
        <f>IF($O8="Canadian",IF($G8=0,"-",$G8),"-")</f>
        <v>-</v>
      </c>
      <c r="AK8" s="4" t="str">
        <f>IF($O8="Non-Canadian",IF($G8=0,"-",$G8),"-")</f>
        <v>-</v>
      </c>
    </row>
    <row r="9" spans="1:44" ht="12.75" customHeight="1" x14ac:dyDescent="0.2">
      <c r="A9" s="35"/>
      <c r="B9" s="36"/>
      <c r="C9" s="37"/>
      <c r="D9" s="30"/>
      <c r="E9" s="37"/>
      <c r="F9" s="38"/>
      <c r="G9" s="39">
        <f>E9+F9</f>
        <v>0</v>
      </c>
      <c r="H9" s="39">
        <f>C9-G9</f>
        <v>0</v>
      </c>
      <c r="I9" s="188" t="str">
        <f>IF(AND($C9="",$E9="",$F9=""),"",IF(AND(OR($C9&lt;&gt;"",$G9&lt;&gt;""),OR(J9="",K9="")),"Select values! -&gt;",""))</f>
        <v/>
      </c>
      <c r="J9" s="40"/>
      <c r="K9" s="40"/>
      <c r="L9" s="4" t="str">
        <f>IF(J9=K9,"-", "Allocation change")</f>
        <v>-</v>
      </c>
      <c r="M9" s="188" t="str">
        <f t="shared" ref="M9:M73" si="0">IF(AND($C9="",$E9="",$F9=""),"",IF(AND(OR($C9&lt;&gt;"",$G9&lt;&gt;""),OR(N9="",O9="")),"Select values! -&gt;",""))</f>
        <v/>
      </c>
      <c r="N9" s="40" t="s">
        <v>125</v>
      </c>
      <c r="O9" s="40" t="s">
        <v>125</v>
      </c>
      <c r="P9" s="4" t="str">
        <f>IF(N9=O9,"-","Origin change")</f>
        <v>-</v>
      </c>
      <c r="Q9" s="61"/>
      <c r="R9" s="61"/>
      <c r="S9" s="61"/>
      <c r="T9" s="61"/>
      <c r="U9" s="61"/>
      <c r="V9" s="61"/>
      <c r="W9" s="61"/>
      <c r="X9" s="61"/>
      <c r="Y9" s="61"/>
      <c r="Z9" s="61"/>
      <c r="AA9" s="4" t="str">
        <f>IF(J9="Internal",C9,"-")</f>
        <v>-</v>
      </c>
      <c r="AB9" s="4" t="str">
        <f>IF(J9="Related",C9,"-")</f>
        <v>-</v>
      </c>
      <c r="AC9" s="18" t="str">
        <f>IF(J9="External",C9,"-")</f>
        <v>-</v>
      </c>
      <c r="AD9" s="15" t="str">
        <f>IF(K9="Internal",G9,"-")</f>
        <v>-</v>
      </c>
      <c r="AE9" s="4" t="str">
        <f>IF(K9="Related",G9,"-")</f>
        <v>-</v>
      </c>
      <c r="AF9" s="4" t="str">
        <f>IF(K9="External",G9,"-")</f>
        <v>-</v>
      </c>
      <c r="AH9" s="4" t="str">
        <f>IF($N9="Canadian",IF($C9="","-",$C9),"-")</f>
        <v>-</v>
      </c>
      <c r="AI9" s="18" t="str">
        <f>IF($N9="Non-Canadian",IF($C9="","-",$C9),"-")</f>
        <v>-</v>
      </c>
      <c r="AJ9" s="21" t="str">
        <f>IF($O9="Canadian",IF($G9=0,"-",$G9),"-")</f>
        <v>-</v>
      </c>
      <c r="AK9" s="4" t="str">
        <f>IF($O9="Non-Canadian",IF($G9=0,"-",$G9),"-")</f>
        <v>-</v>
      </c>
    </row>
    <row r="10" spans="1:44" s="28" customFormat="1" ht="12.75" customHeight="1" x14ac:dyDescent="0.2">
      <c r="A10" s="33">
        <v>1</v>
      </c>
      <c r="B10" s="41" t="s">
        <v>4</v>
      </c>
      <c r="C10" s="42">
        <f>ROUND(SUM(C8:C9),0)</f>
        <v>0</v>
      </c>
      <c r="D10" s="63"/>
      <c r="E10" s="42">
        <f>ROUND(SUM(E8:E9),0)</f>
        <v>0</v>
      </c>
      <c r="F10" s="42">
        <f>ROUND(SUM(F8:F9),0)</f>
        <v>0</v>
      </c>
      <c r="G10" s="42">
        <f>ROUND(SUM(G8:G9),0)</f>
        <v>0</v>
      </c>
      <c r="H10" s="42">
        <f>SUM(H8:H9)</f>
        <v>0</v>
      </c>
      <c r="I10" s="188"/>
      <c r="J10" s="34"/>
      <c r="K10" s="34"/>
      <c r="L10" s="34"/>
      <c r="M10" s="188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5">
        <f t="shared" ref="AA10:AF10" si="1">ROUND(SUM(AA8:AA9),0)</f>
        <v>0</v>
      </c>
      <c r="AB10" s="5">
        <f t="shared" si="1"/>
        <v>0</v>
      </c>
      <c r="AC10" s="19">
        <f t="shared" si="1"/>
        <v>0</v>
      </c>
      <c r="AD10" s="16">
        <f t="shared" si="1"/>
        <v>0</v>
      </c>
      <c r="AE10" s="5">
        <f t="shared" si="1"/>
        <v>0</v>
      </c>
      <c r="AF10" s="5">
        <f t="shared" si="1"/>
        <v>0</v>
      </c>
      <c r="AH10" s="5">
        <f>ROUND(SUM(AH8:AH9),0)</f>
        <v>0</v>
      </c>
      <c r="AI10" s="19">
        <f>ROUND(SUM(AI8:AI9),0)</f>
        <v>0</v>
      </c>
      <c r="AJ10" s="22">
        <f>ROUND(SUM(AJ8:AJ9),0)</f>
        <v>0</v>
      </c>
      <c r="AK10" s="5">
        <f>ROUND(SUM(AK8:AK9),0)</f>
        <v>0</v>
      </c>
    </row>
    <row r="11" spans="1:44" ht="12.75" customHeight="1" x14ac:dyDescent="0.2">
      <c r="B11" s="29"/>
      <c r="C11" s="30"/>
      <c r="D11" s="30"/>
      <c r="E11" s="30"/>
      <c r="F11" s="30"/>
      <c r="G11" s="31"/>
      <c r="H11" s="31"/>
      <c r="I11" s="188"/>
      <c r="J11" s="9"/>
      <c r="K11" s="9"/>
      <c r="L11" s="9"/>
      <c r="M11" s="188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44" s="28" customFormat="1" ht="12.75" customHeight="1" x14ac:dyDescent="0.2">
      <c r="A12" s="33">
        <v>2</v>
      </c>
      <c r="B12" s="313" t="s">
        <v>5</v>
      </c>
      <c r="C12" s="314"/>
      <c r="D12" s="314"/>
      <c r="E12" s="314"/>
      <c r="F12" s="314"/>
      <c r="G12" s="314"/>
      <c r="H12" s="315"/>
      <c r="I12" s="188"/>
      <c r="J12" s="34"/>
      <c r="K12" s="34"/>
      <c r="L12" s="34"/>
      <c r="M12" s="188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" t="s">
        <v>91</v>
      </c>
      <c r="AB12" s="3" t="s">
        <v>92</v>
      </c>
      <c r="AC12" s="17" t="s">
        <v>93</v>
      </c>
      <c r="AD12" s="20" t="s">
        <v>91</v>
      </c>
      <c r="AE12" s="3" t="s">
        <v>92</v>
      </c>
      <c r="AF12" s="3" t="s">
        <v>93</v>
      </c>
      <c r="AH12" s="3" t="s">
        <v>125</v>
      </c>
      <c r="AI12" s="17" t="s">
        <v>226</v>
      </c>
      <c r="AJ12" s="20" t="s">
        <v>125</v>
      </c>
      <c r="AK12" s="3" t="s">
        <v>226</v>
      </c>
    </row>
    <row r="13" spans="1:44" ht="12.75" x14ac:dyDescent="0.2">
      <c r="B13" s="290" t="s">
        <v>298</v>
      </c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2"/>
      <c r="Q13" s="9"/>
      <c r="R13" s="9"/>
      <c r="S13" s="9"/>
      <c r="T13" s="9"/>
      <c r="U13" s="9"/>
      <c r="V13" s="9"/>
      <c r="W13" s="9"/>
      <c r="X13" s="9"/>
      <c r="Y13" s="9"/>
      <c r="Z13" s="9"/>
      <c r="AA13" s="283" t="s">
        <v>156</v>
      </c>
      <c r="AB13" s="284"/>
      <c r="AC13" s="285"/>
      <c r="AD13" s="284" t="s">
        <v>157</v>
      </c>
      <c r="AE13" s="284"/>
      <c r="AF13" s="286"/>
      <c r="AG13" s="28"/>
      <c r="AH13" s="287" t="s">
        <v>156</v>
      </c>
      <c r="AI13" s="288"/>
      <c r="AJ13" s="288" t="s">
        <v>157</v>
      </c>
      <c r="AK13" s="289"/>
    </row>
    <row r="14" spans="1:44" ht="12.75" customHeight="1" x14ac:dyDescent="0.2">
      <c r="A14" s="35" t="s">
        <v>159</v>
      </c>
      <c r="B14" s="36" t="s">
        <v>315</v>
      </c>
      <c r="C14" s="37"/>
      <c r="D14" s="30"/>
      <c r="E14" s="37"/>
      <c r="F14" s="67"/>
      <c r="G14" s="39">
        <f t="shared" ref="G14:G19" si="2">E14+F14</f>
        <v>0</v>
      </c>
      <c r="H14" s="39">
        <f t="shared" ref="H14:H19" si="3">C14-G14</f>
        <v>0</v>
      </c>
      <c r="I14" s="188" t="str">
        <f t="shared" ref="I14:I19" si="4">IF(AND($C14="",$E14="",$F14=""),"",IF(AND(OR($C14&lt;&gt;"",$G14&lt;&gt;""),OR(J14="",K14="")),"Select values! -&gt;",""))</f>
        <v/>
      </c>
      <c r="J14" s="40"/>
      <c r="K14" s="40"/>
      <c r="L14" s="4" t="str">
        <f t="shared" ref="L14:L19" si="5">IF(J14=K14,"-", "Allocation change")</f>
        <v>-</v>
      </c>
      <c r="M14" s="188" t="str">
        <f t="shared" si="0"/>
        <v/>
      </c>
      <c r="N14" s="40" t="s">
        <v>125</v>
      </c>
      <c r="O14" s="40" t="s">
        <v>125</v>
      </c>
      <c r="P14" s="4" t="str">
        <f t="shared" ref="P14:P19" si="6">IF(N14=O14,"-","Origin change")</f>
        <v>-</v>
      </c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4" t="str">
        <f t="shared" ref="AA14:AA19" si="7">IF(J14="Internal",C14,"-")</f>
        <v>-</v>
      </c>
      <c r="AB14" s="4" t="str">
        <f t="shared" ref="AB14:AB19" si="8">IF(J14="Related",C14,"-")</f>
        <v>-</v>
      </c>
      <c r="AC14" s="18" t="str">
        <f t="shared" ref="AC14:AC19" si="9">IF(J14="External",C14,"-")</f>
        <v>-</v>
      </c>
      <c r="AD14" s="21" t="str">
        <f t="shared" ref="AD14:AD19" si="10">IF(K14="Internal",G14,"-")</f>
        <v>-</v>
      </c>
      <c r="AE14" s="4" t="str">
        <f t="shared" ref="AE14:AE19" si="11">IF(K14="Related",G14,"-")</f>
        <v>-</v>
      </c>
      <c r="AF14" s="4" t="str">
        <f t="shared" ref="AF14:AF19" si="12">IF(K14="External",G14,"-")</f>
        <v>-</v>
      </c>
      <c r="AH14" s="4" t="str">
        <f t="shared" ref="AH14:AH19" si="13">IF($N14="Canadian",IF($C14="","-",$C14),"-")</f>
        <v>-</v>
      </c>
      <c r="AI14" s="18" t="str">
        <f t="shared" ref="AI14:AI19" si="14">IF($N14="Non-Canadian",IF($C14="","-",$C14),"-")</f>
        <v>-</v>
      </c>
      <c r="AJ14" s="21" t="str">
        <f t="shared" ref="AJ14:AJ19" si="15">IF($O14="Canadian",IF($G14=0,"-",$G14),"-")</f>
        <v>-</v>
      </c>
      <c r="AK14" s="4" t="str">
        <f t="shared" ref="AK14:AK19" si="16">IF($O14="Non-Canadian",IF($G14=0,"-",$G14),"-")</f>
        <v>-</v>
      </c>
    </row>
    <row r="15" spans="1:44" ht="12.75" customHeight="1" x14ac:dyDescent="0.2">
      <c r="A15" s="35" t="s">
        <v>160</v>
      </c>
      <c r="B15" s="36" t="s">
        <v>256</v>
      </c>
      <c r="C15" s="37"/>
      <c r="D15" s="30"/>
      <c r="E15" s="37"/>
      <c r="F15" s="67"/>
      <c r="G15" s="39">
        <f t="shared" si="2"/>
        <v>0</v>
      </c>
      <c r="H15" s="39">
        <f t="shared" si="3"/>
        <v>0</v>
      </c>
      <c r="I15" s="188" t="str">
        <f t="shared" si="4"/>
        <v/>
      </c>
      <c r="J15" s="40"/>
      <c r="K15" s="40"/>
      <c r="L15" s="4" t="str">
        <f t="shared" si="5"/>
        <v>-</v>
      </c>
      <c r="M15" s="188" t="str">
        <f t="shared" si="0"/>
        <v/>
      </c>
      <c r="N15" s="40" t="s">
        <v>125</v>
      </c>
      <c r="O15" s="40" t="s">
        <v>125</v>
      </c>
      <c r="P15" s="4" t="str">
        <f t="shared" si="6"/>
        <v>-</v>
      </c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4" t="str">
        <f t="shared" si="7"/>
        <v>-</v>
      </c>
      <c r="AB15" s="4" t="str">
        <f t="shared" si="8"/>
        <v>-</v>
      </c>
      <c r="AC15" s="18" t="str">
        <f t="shared" si="9"/>
        <v>-</v>
      </c>
      <c r="AD15" s="21" t="str">
        <f t="shared" si="10"/>
        <v>-</v>
      </c>
      <c r="AE15" s="4" t="str">
        <f t="shared" si="11"/>
        <v>-</v>
      </c>
      <c r="AF15" s="4" t="str">
        <f t="shared" si="12"/>
        <v>-</v>
      </c>
      <c r="AH15" s="4" t="str">
        <f t="shared" si="13"/>
        <v>-</v>
      </c>
      <c r="AI15" s="18" t="str">
        <f t="shared" si="14"/>
        <v>-</v>
      </c>
      <c r="AJ15" s="21" t="str">
        <f t="shared" si="15"/>
        <v>-</v>
      </c>
      <c r="AK15" s="4" t="str">
        <f t="shared" si="16"/>
        <v>-</v>
      </c>
    </row>
    <row r="16" spans="1:44" ht="12.75" customHeight="1" x14ac:dyDescent="0.2">
      <c r="A16" s="35" t="s">
        <v>161</v>
      </c>
      <c r="B16" s="36" t="s">
        <v>257</v>
      </c>
      <c r="C16" s="37"/>
      <c r="D16" s="30"/>
      <c r="E16" s="37"/>
      <c r="F16" s="67"/>
      <c r="G16" s="39">
        <f t="shared" si="2"/>
        <v>0</v>
      </c>
      <c r="H16" s="39">
        <f t="shared" si="3"/>
        <v>0</v>
      </c>
      <c r="I16" s="188" t="str">
        <f t="shared" si="4"/>
        <v/>
      </c>
      <c r="J16" s="40"/>
      <c r="K16" s="40"/>
      <c r="L16" s="4" t="str">
        <f t="shared" si="5"/>
        <v>-</v>
      </c>
      <c r="M16" s="188" t="str">
        <f t="shared" si="0"/>
        <v/>
      </c>
      <c r="N16" s="40" t="s">
        <v>125</v>
      </c>
      <c r="O16" s="40" t="s">
        <v>125</v>
      </c>
      <c r="P16" s="4" t="str">
        <f t="shared" si="6"/>
        <v>-</v>
      </c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4" t="str">
        <f t="shared" si="7"/>
        <v>-</v>
      </c>
      <c r="AB16" s="4" t="str">
        <f t="shared" si="8"/>
        <v>-</v>
      </c>
      <c r="AC16" s="18" t="str">
        <f t="shared" si="9"/>
        <v>-</v>
      </c>
      <c r="AD16" s="21" t="str">
        <f t="shared" si="10"/>
        <v>-</v>
      </c>
      <c r="AE16" s="4" t="str">
        <f t="shared" si="11"/>
        <v>-</v>
      </c>
      <c r="AF16" s="4" t="str">
        <f t="shared" si="12"/>
        <v>-</v>
      </c>
      <c r="AH16" s="4" t="str">
        <f t="shared" si="13"/>
        <v>-</v>
      </c>
      <c r="AI16" s="18" t="str">
        <f t="shared" si="14"/>
        <v>-</v>
      </c>
      <c r="AJ16" s="21" t="str">
        <f t="shared" si="15"/>
        <v>-</v>
      </c>
      <c r="AK16" s="4" t="str">
        <f t="shared" si="16"/>
        <v>-</v>
      </c>
    </row>
    <row r="17" spans="1:37" ht="12.75" customHeight="1" x14ac:dyDescent="0.2">
      <c r="A17" s="35" t="s">
        <v>162</v>
      </c>
      <c r="B17" s="36" t="s">
        <v>258</v>
      </c>
      <c r="C17" s="37"/>
      <c r="D17" s="30"/>
      <c r="E17" s="37"/>
      <c r="F17" s="67"/>
      <c r="G17" s="39">
        <f t="shared" si="2"/>
        <v>0</v>
      </c>
      <c r="H17" s="39">
        <f t="shared" si="3"/>
        <v>0</v>
      </c>
      <c r="I17" s="188" t="str">
        <f t="shared" si="4"/>
        <v/>
      </c>
      <c r="J17" s="40"/>
      <c r="K17" s="40"/>
      <c r="L17" s="4" t="str">
        <f t="shared" si="5"/>
        <v>-</v>
      </c>
      <c r="M17" s="188" t="str">
        <f t="shared" si="0"/>
        <v/>
      </c>
      <c r="N17" s="40" t="s">
        <v>125</v>
      </c>
      <c r="O17" s="40" t="s">
        <v>125</v>
      </c>
      <c r="P17" s="4" t="str">
        <f t="shared" si="6"/>
        <v>-</v>
      </c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4" t="str">
        <f t="shared" si="7"/>
        <v>-</v>
      </c>
      <c r="AB17" s="4" t="str">
        <f t="shared" si="8"/>
        <v>-</v>
      </c>
      <c r="AC17" s="18" t="str">
        <f t="shared" si="9"/>
        <v>-</v>
      </c>
      <c r="AD17" s="21" t="str">
        <f t="shared" si="10"/>
        <v>-</v>
      </c>
      <c r="AE17" s="4" t="str">
        <f t="shared" si="11"/>
        <v>-</v>
      </c>
      <c r="AF17" s="4" t="str">
        <f t="shared" si="12"/>
        <v>-</v>
      </c>
      <c r="AH17" s="4" t="str">
        <f t="shared" si="13"/>
        <v>-</v>
      </c>
      <c r="AI17" s="18" t="str">
        <f t="shared" si="14"/>
        <v>-</v>
      </c>
      <c r="AJ17" s="21" t="str">
        <f t="shared" si="15"/>
        <v>-</v>
      </c>
      <c r="AK17" s="4" t="str">
        <f t="shared" si="16"/>
        <v>-</v>
      </c>
    </row>
    <row r="18" spans="1:37" ht="12.75" customHeight="1" x14ac:dyDescent="0.2">
      <c r="A18" s="35" t="s">
        <v>163</v>
      </c>
      <c r="B18" s="36" t="s">
        <v>259</v>
      </c>
      <c r="C18" s="37"/>
      <c r="D18" s="30"/>
      <c r="E18" s="37"/>
      <c r="F18" s="67"/>
      <c r="G18" s="39">
        <f t="shared" si="2"/>
        <v>0</v>
      </c>
      <c r="H18" s="39">
        <f t="shared" si="3"/>
        <v>0</v>
      </c>
      <c r="I18" s="188" t="str">
        <f t="shared" si="4"/>
        <v/>
      </c>
      <c r="J18" s="40"/>
      <c r="K18" s="40"/>
      <c r="L18" s="4" t="str">
        <f t="shared" si="5"/>
        <v>-</v>
      </c>
      <c r="M18" s="188" t="str">
        <f t="shared" si="0"/>
        <v/>
      </c>
      <c r="N18" s="40" t="s">
        <v>125</v>
      </c>
      <c r="O18" s="40" t="s">
        <v>125</v>
      </c>
      <c r="P18" s="4" t="str">
        <f t="shared" si="6"/>
        <v>-</v>
      </c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4" t="str">
        <f t="shared" si="7"/>
        <v>-</v>
      </c>
      <c r="AB18" s="4" t="str">
        <f t="shared" si="8"/>
        <v>-</v>
      </c>
      <c r="AC18" s="18" t="str">
        <f t="shared" si="9"/>
        <v>-</v>
      </c>
      <c r="AD18" s="21" t="str">
        <f t="shared" si="10"/>
        <v>-</v>
      </c>
      <c r="AE18" s="4" t="str">
        <f t="shared" si="11"/>
        <v>-</v>
      </c>
      <c r="AF18" s="4" t="str">
        <f t="shared" si="12"/>
        <v>-</v>
      </c>
      <c r="AH18" s="4" t="str">
        <f t="shared" si="13"/>
        <v>-</v>
      </c>
      <c r="AI18" s="18" t="str">
        <f t="shared" si="14"/>
        <v>-</v>
      </c>
      <c r="AJ18" s="21" t="str">
        <f t="shared" si="15"/>
        <v>-</v>
      </c>
      <c r="AK18" s="4" t="str">
        <f t="shared" si="16"/>
        <v>-</v>
      </c>
    </row>
    <row r="19" spans="1:37" ht="12.75" customHeight="1" x14ac:dyDescent="0.2">
      <c r="A19" s="35"/>
      <c r="B19" s="36"/>
      <c r="C19" s="37"/>
      <c r="D19" s="30"/>
      <c r="E19" s="37"/>
      <c r="F19" s="67"/>
      <c r="G19" s="39">
        <f t="shared" si="2"/>
        <v>0</v>
      </c>
      <c r="H19" s="39">
        <f t="shared" si="3"/>
        <v>0</v>
      </c>
      <c r="I19" s="188" t="str">
        <f t="shared" si="4"/>
        <v/>
      </c>
      <c r="J19" s="40"/>
      <c r="K19" s="40"/>
      <c r="L19" s="4" t="str">
        <f t="shared" si="5"/>
        <v>-</v>
      </c>
      <c r="M19" s="188" t="str">
        <f t="shared" si="0"/>
        <v/>
      </c>
      <c r="N19" s="40" t="s">
        <v>125</v>
      </c>
      <c r="O19" s="40" t="s">
        <v>125</v>
      </c>
      <c r="P19" s="4" t="str">
        <f t="shared" si="6"/>
        <v>-</v>
      </c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4" t="str">
        <f t="shared" si="7"/>
        <v>-</v>
      </c>
      <c r="AB19" s="4" t="str">
        <f t="shared" si="8"/>
        <v>-</v>
      </c>
      <c r="AC19" s="18" t="str">
        <f t="shared" si="9"/>
        <v>-</v>
      </c>
      <c r="AD19" s="21" t="str">
        <f t="shared" si="10"/>
        <v>-</v>
      </c>
      <c r="AE19" s="4" t="str">
        <f t="shared" si="11"/>
        <v>-</v>
      </c>
      <c r="AF19" s="4" t="str">
        <f t="shared" si="12"/>
        <v>-</v>
      </c>
      <c r="AH19" s="4" t="str">
        <f t="shared" si="13"/>
        <v>-</v>
      </c>
      <c r="AI19" s="18" t="str">
        <f t="shared" si="14"/>
        <v>-</v>
      </c>
      <c r="AJ19" s="21" t="str">
        <f t="shared" si="15"/>
        <v>-</v>
      </c>
      <c r="AK19" s="4" t="str">
        <f t="shared" si="16"/>
        <v>-</v>
      </c>
    </row>
    <row r="20" spans="1:37" s="28" customFormat="1" ht="12.75" customHeight="1" x14ac:dyDescent="0.2">
      <c r="A20" s="33">
        <v>2</v>
      </c>
      <c r="B20" s="41" t="s">
        <v>6</v>
      </c>
      <c r="C20" s="42">
        <f>ROUND(SUM(C14:C19),0)</f>
        <v>0</v>
      </c>
      <c r="D20" s="63"/>
      <c r="E20" s="42">
        <f>ROUND(SUM(E14:E19),0)</f>
        <v>0</v>
      </c>
      <c r="F20" s="68">
        <f>ROUND(SUM(F14:F19),0)</f>
        <v>0</v>
      </c>
      <c r="G20" s="42">
        <f>ROUND(SUM(G14:G19),0)</f>
        <v>0</v>
      </c>
      <c r="H20" s="42">
        <f>SUM(H14:H19)</f>
        <v>0</v>
      </c>
      <c r="I20" s="188"/>
      <c r="J20" s="34"/>
      <c r="K20" s="34"/>
      <c r="L20" s="34"/>
      <c r="M20" s="188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5">
        <f t="shared" ref="AA20:AF20" si="17">ROUND(SUM(AA14:AA19),0)</f>
        <v>0</v>
      </c>
      <c r="AB20" s="5">
        <f t="shared" si="17"/>
        <v>0</v>
      </c>
      <c r="AC20" s="19">
        <f t="shared" si="17"/>
        <v>0</v>
      </c>
      <c r="AD20" s="22">
        <f t="shared" si="17"/>
        <v>0</v>
      </c>
      <c r="AE20" s="5">
        <f t="shared" si="17"/>
        <v>0</v>
      </c>
      <c r="AF20" s="5">
        <f t="shared" si="17"/>
        <v>0</v>
      </c>
      <c r="AH20" s="5">
        <f>ROUND(SUM(AH14:AH19),0)</f>
        <v>0</v>
      </c>
      <c r="AI20" s="19">
        <f>ROUND(SUM(AI14:AI19),0)</f>
        <v>0</v>
      </c>
      <c r="AJ20" s="22">
        <f>ROUND(SUM(AJ14:AJ19),0)</f>
        <v>0</v>
      </c>
      <c r="AK20" s="5">
        <f>ROUND(SUM(AK14:AK19),0)</f>
        <v>0</v>
      </c>
    </row>
    <row r="21" spans="1:37" ht="12.75" customHeight="1" x14ac:dyDescent="0.2">
      <c r="B21" s="29"/>
      <c r="C21" s="30"/>
      <c r="D21" s="30"/>
      <c r="E21" s="30"/>
      <c r="F21" s="30"/>
      <c r="G21" s="31"/>
      <c r="H21" s="31"/>
      <c r="I21" s="188"/>
      <c r="J21" s="9"/>
      <c r="K21" s="9"/>
      <c r="L21" s="9"/>
      <c r="M21" s="188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H21" s="12"/>
      <c r="AI21" s="12"/>
      <c r="AJ21" s="12"/>
      <c r="AK21" s="12"/>
    </row>
    <row r="22" spans="1:37" s="28" customFormat="1" ht="12.75" customHeight="1" x14ac:dyDescent="0.2">
      <c r="A22" s="33">
        <v>3</v>
      </c>
      <c r="B22" s="313" t="s">
        <v>7</v>
      </c>
      <c r="C22" s="314"/>
      <c r="D22" s="314"/>
      <c r="E22" s="314"/>
      <c r="F22" s="314"/>
      <c r="G22" s="314"/>
      <c r="H22" s="315"/>
      <c r="I22" s="188"/>
      <c r="J22" s="34"/>
      <c r="K22" s="34"/>
      <c r="L22" s="34"/>
      <c r="M22" s="188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" t="s">
        <v>91</v>
      </c>
      <c r="AB22" s="3" t="s">
        <v>92</v>
      </c>
      <c r="AC22" s="17" t="s">
        <v>93</v>
      </c>
      <c r="AD22" s="20" t="s">
        <v>91</v>
      </c>
      <c r="AE22" s="3" t="s">
        <v>92</v>
      </c>
      <c r="AF22" s="3" t="s">
        <v>93</v>
      </c>
      <c r="AH22" s="3" t="s">
        <v>125</v>
      </c>
      <c r="AI22" s="17" t="s">
        <v>226</v>
      </c>
      <c r="AJ22" s="20" t="s">
        <v>125</v>
      </c>
      <c r="AK22" s="3" t="s">
        <v>226</v>
      </c>
    </row>
    <row r="23" spans="1:37" s="28" customFormat="1" ht="12.75" customHeight="1" x14ac:dyDescent="0.2">
      <c r="A23" s="32"/>
      <c r="B23" s="290" t="s">
        <v>316</v>
      </c>
      <c r="C23" s="291"/>
      <c r="D23" s="291"/>
      <c r="E23" s="291"/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2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"/>
      <c r="AB23" s="3"/>
      <c r="AC23" s="17"/>
      <c r="AD23" s="20"/>
      <c r="AE23" s="3"/>
      <c r="AF23" s="3"/>
      <c r="AH23" s="3"/>
      <c r="AI23" s="17"/>
      <c r="AJ23" s="20"/>
      <c r="AK23" s="3"/>
    </row>
    <row r="24" spans="1:37" ht="12.75" customHeight="1" x14ac:dyDescent="0.2">
      <c r="A24" s="35" t="s">
        <v>164</v>
      </c>
      <c r="B24" s="65" t="s">
        <v>8</v>
      </c>
      <c r="C24" s="37"/>
      <c r="D24" s="30"/>
      <c r="E24" s="37"/>
      <c r="F24" s="67"/>
      <c r="G24" s="39">
        <f>E24+F24</f>
        <v>0</v>
      </c>
      <c r="H24" s="39">
        <f>C24-G24</f>
        <v>0</v>
      </c>
      <c r="I24" s="188" t="str">
        <f>IF(AND($C24="",$E24="",$F24=""),"",IF(AND(OR($C24&lt;&gt;"",$G24&lt;&gt;""),OR(J24="",K24="")),"Select values! -&gt;",""))</f>
        <v/>
      </c>
      <c r="J24" s="40"/>
      <c r="K24" s="40"/>
      <c r="L24" s="4" t="str">
        <f>IF(J24=K24,"-", "Allocation change")</f>
        <v>-</v>
      </c>
      <c r="M24" s="188" t="str">
        <f t="shared" si="0"/>
        <v/>
      </c>
      <c r="N24" s="40" t="s">
        <v>125</v>
      </c>
      <c r="O24" s="40" t="s">
        <v>125</v>
      </c>
      <c r="P24" s="4" t="str">
        <f>IF(N24=O24,"-","Origin change")</f>
        <v>-</v>
      </c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4" t="str">
        <f>IF(J24="Internal",C24,"-")</f>
        <v>-</v>
      </c>
      <c r="AB24" s="4" t="str">
        <f>IF(J24="Related",C24,"-")</f>
        <v>-</v>
      </c>
      <c r="AC24" s="18" t="str">
        <f>IF(J24="External",C24,"-")</f>
        <v>-</v>
      </c>
      <c r="AD24" s="21" t="str">
        <f>IF(K24="Internal",G24,"-")</f>
        <v>-</v>
      </c>
      <c r="AE24" s="4" t="str">
        <f>IF(K24="Related",G24,"-")</f>
        <v>-</v>
      </c>
      <c r="AF24" s="4" t="str">
        <f>IF(K24="External",G24,"-")</f>
        <v>-</v>
      </c>
      <c r="AH24" s="4" t="str">
        <f>IF($N24="Canadian",IF($C24="","-",$C24),"-")</f>
        <v>-</v>
      </c>
      <c r="AI24" s="18" t="str">
        <f>IF($N24="Non-Canadian",IF($C24="","-",$C24),"-")</f>
        <v>-</v>
      </c>
      <c r="AJ24" s="21" t="str">
        <f>IF($O24="Canadian",IF($G24=0,"-",$G24),"-")</f>
        <v>-</v>
      </c>
      <c r="AK24" s="4" t="str">
        <f>IF($O24="Non-Canadian",IF($G24=0,"-",$G24),"-")</f>
        <v>-</v>
      </c>
    </row>
    <row r="25" spans="1:37" ht="12.75" customHeight="1" x14ac:dyDescent="0.2">
      <c r="A25" s="35" t="s">
        <v>165</v>
      </c>
      <c r="B25" s="65" t="s">
        <v>45</v>
      </c>
      <c r="C25" s="37"/>
      <c r="D25" s="30"/>
      <c r="E25" s="37"/>
      <c r="F25" s="67"/>
      <c r="G25" s="39">
        <f>E25+F25</f>
        <v>0</v>
      </c>
      <c r="H25" s="39">
        <f>C25-G25</f>
        <v>0</v>
      </c>
      <c r="I25" s="188" t="str">
        <f>IF(AND($C25="",$E25="",$F25=""),"",IF(AND(OR($C25&lt;&gt;"",$G25&lt;&gt;""),OR(J25="",K25="")),"Select values! -&gt;",""))</f>
        <v/>
      </c>
      <c r="J25" s="40"/>
      <c r="K25" s="40"/>
      <c r="L25" s="4" t="str">
        <f>IF(J25=K25,"-", "Allocation change")</f>
        <v>-</v>
      </c>
      <c r="M25" s="188" t="str">
        <f t="shared" si="0"/>
        <v/>
      </c>
      <c r="N25" s="40" t="s">
        <v>125</v>
      </c>
      <c r="O25" s="40" t="s">
        <v>125</v>
      </c>
      <c r="P25" s="4" t="str">
        <f>IF(N25=O25,"-","Origin change")</f>
        <v>-</v>
      </c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4" t="str">
        <f>IF(J25="Internal",C25,"-")</f>
        <v>-</v>
      </c>
      <c r="AB25" s="4" t="str">
        <f>IF(J25="Related",C25,"-")</f>
        <v>-</v>
      </c>
      <c r="AC25" s="18" t="str">
        <f>IF(J25="External",C25,"-")</f>
        <v>-</v>
      </c>
      <c r="AD25" s="21" t="str">
        <f>IF(K25="Internal",G25,"-")</f>
        <v>-</v>
      </c>
      <c r="AE25" s="4" t="str">
        <f>IF(K25="Related",G25,"-")</f>
        <v>-</v>
      </c>
      <c r="AF25" s="4" t="str">
        <f>IF(K25="External",G25,"-")</f>
        <v>-</v>
      </c>
      <c r="AH25" s="4" t="str">
        <f>IF($N25="Canadian",IF($C25="","-",$C25),"-")</f>
        <v>-</v>
      </c>
      <c r="AI25" s="18" t="str">
        <f>IF($N25="Non-Canadian",IF($C25="","-",$C25),"-")</f>
        <v>-</v>
      </c>
      <c r="AJ25" s="21" t="str">
        <f>IF($O25="Canadian",IF($G25=0,"-",$G25),"-")</f>
        <v>-</v>
      </c>
      <c r="AK25" s="4" t="str">
        <f>IF($O25="Non-Canadian",IF($G25=0,"-",$G25),"-")</f>
        <v>-</v>
      </c>
    </row>
    <row r="26" spans="1:37" ht="12.75" customHeight="1" x14ac:dyDescent="0.2">
      <c r="A26" s="35" t="s">
        <v>166</v>
      </c>
      <c r="B26" s="65" t="s">
        <v>9</v>
      </c>
      <c r="C26" s="37"/>
      <c r="D26" s="30"/>
      <c r="E26" s="37"/>
      <c r="F26" s="67"/>
      <c r="G26" s="39">
        <f>E26+F26</f>
        <v>0</v>
      </c>
      <c r="H26" s="39">
        <f>C26-G26</f>
        <v>0</v>
      </c>
      <c r="I26" s="188" t="str">
        <f>IF(AND($C26="",$E26="",$F26=""),"",IF(AND(OR($C26&lt;&gt;"",$G26&lt;&gt;""),OR(J26="",K26="")),"Select values! -&gt;",""))</f>
        <v/>
      </c>
      <c r="J26" s="40"/>
      <c r="K26" s="40"/>
      <c r="L26" s="4" t="str">
        <f>IF(J26=K26,"-", "Allocation change")</f>
        <v>-</v>
      </c>
      <c r="M26" s="188" t="str">
        <f t="shared" si="0"/>
        <v/>
      </c>
      <c r="N26" s="40" t="s">
        <v>125</v>
      </c>
      <c r="O26" s="40" t="s">
        <v>125</v>
      </c>
      <c r="P26" s="4" t="str">
        <f>IF(N26=O26,"-","Origin change")</f>
        <v>-</v>
      </c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4" t="str">
        <f>IF(J26="Internal",C26,"-")</f>
        <v>-</v>
      </c>
      <c r="AB26" s="4" t="str">
        <f>IF(J26="Related",C26,"-")</f>
        <v>-</v>
      </c>
      <c r="AC26" s="18" t="str">
        <f>IF(J26="External",C26,"-")</f>
        <v>-</v>
      </c>
      <c r="AD26" s="21" t="str">
        <f>IF(K26="Internal",G26,"-")</f>
        <v>-</v>
      </c>
      <c r="AE26" s="4" t="str">
        <f>IF(K26="Related",G26,"-")</f>
        <v>-</v>
      </c>
      <c r="AF26" s="4" t="str">
        <f>IF(K26="External",G26,"-")</f>
        <v>-</v>
      </c>
      <c r="AH26" s="4" t="str">
        <f>IF($N26="Canadian",IF($C26="","-",$C26),"-")</f>
        <v>-</v>
      </c>
      <c r="AI26" s="18" t="str">
        <f>IF($N26="Non-Canadian",IF($C26="","-",$C26),"-")</f>
        <v>-</v>
      </c>
      <c r="AJ26" s="21" t="str">
        <f>IF($O26="Canadian",IF($G26=0,"-",$G26),"-")</f>
        <v>-</v>
      </c>
      <c r="AK26" s="4" t="str">
        <f>IF($O26="Non-Canadian",IF($G26=0,"-",$G26),"-")</f>
        <v>-</v>
      </c>
    </row>
    <row r="27" spans="1:37" ht="12.75" customHeight="1" x14ac:dyDescent="0.2">
      <c r="A27" s="35" t="s">
        <v>167</v>
      </c>
      <c r="B27" s="65" t="s">
        <v>77</v>
      </c>
      <c r="C27" s="37"/>
      <c r="D27" s="30"/>
      <c r="E27" s="37"/>
      <c r="F27" s="67"/>
      <c r="G27" s="39">
        <f>E27+F27</f>
        <v>0</v>
      </c>
      <c r="H27" s="39">
        <f>C27-G27</f>
        <v>0</v>
      </c>
      <c r="I27" s="188" t="str">
        <f>IF(AND($C27="",$E27="",$F27=""),"",IF(AND(OR($C27&lt;&gt;"",$G27&lt;&gt;""),OR(J27="",K27="")),"Select values! -&gt;",""))</f>
        <v/>
      </c>
      <c r="J27" s="40"/>
      <c r="K27" s="40"/>
      <c r="L27" s="4" t="str">
        <f>IF(J27=K27,"-", "Allocation change")</f>
        <v>-</v>
      </c>
      <c r="M27" s="188" t="str">
        <f t="shared" si="0"/>
        <v/>
      </c>
      <c r="N27" s="40" t="s">
        <v>125</v>
      </c>
      <c r="O27" s="40" t="s">
        <v>125</v>
      </c>
      <c r="P27" s="4" t="str">
        <f>IF(N27=O27,"-","Origin change")</f>
        <v>-</v>
      </c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4" t="str">
        <f>IF(J27="Internal",C27,"-")</f>
        <v>-</v>
      </c>
      <c r="AB27" s="4" t="str">
        <f>IF(J27="Related",C27,"-")</f>
        <v>-</v>
      </c>
      <c r="AC27" s="18" t="str">
        <f>IF(J27="External",C27,"-")</f>
        <v>-</v>
      </c>
      <c r="AD27" s="21" t="str">
        <f>IF(K27="Internal",G27,"-")</f>
        <v>-</v>
      </c>
      <c r="AE27" s="4" t="str">
        <f>IF(K27="Related",G27,"-")</f>
        <v>-</v>
      </c>
      <c r="AF27" s="4" t="str">
        <f>IF(K27="External",G27,"-")</f>
        <v>-</v>
      </c>
      <c r="AH27" s="4" t="str">
        <f>IF($N27="Canadian",IF($C27="","-",$C27),"-")</f>
        <v>-</v>
      </c>
      <c r="AI27" s="18" t="str">
        <f>IF($N27="Non-Canadian",IF($C27="","-",$C27),"-")</f>
        <v>-</v>
      </c>
      <c r="AJ27" s="21" t="str">
        <f>IF($O27="Canadian",IF($G27=0,"-",$G27),"-")</f>
        <v>-</v>
      </c>
      <c r="AK27" s="4" t="str">
        <f>IF($O27="Non-Canadian",IF($G27=0,"-",$G27),"-")</f>
        <v>-</v>
      </c>
    </row>
    <row r="28" spans="1:37" ht="12.75" customHeight="1" x14ac:dyDescent="0.2">
      <c r="A28" s="35"/>
      <c r="B28" s="65"/>
      <c r="C28" s="37"/>
      <c r="D28" s="30"/>
      <c r="E28" s="37"/>
      <c r="F28" s="67"/>
      <c r="G28" s="39">
        <f>E28+F28</f>
        <v>0</v>
      </c>
      <c r="H28" s="39">
        <f>C28-G28</f>
        <v>0</v>
      </c>
      <c r="I28" s="188" t="str">
        <f>IF(AND($C28="",$E28="",$F28=""),"",IF(AND(OR($C28&lt;&gt;"",$G28&lt;&gt;""),OR(J28="",K28="")),"Select values! -&gt;",""))</f>
        <v/>
      </c>
      <c r="J28" s="40"/>
      <c r="K28" s="40"/>
      <c r="L28" s="4" t="str">
        <f>IF(J28=K28,"-", "Allocation change")</f>
        <v>-</v>
      </c>
      <c r="M28" s="188" t="str">
        <f t="shared" si="0"/>
        <v/>
      </c>
      <c r="N28" s="40" t="s">
        <v>125</v>
      </c>
      <c r="O28" s="40" t="s">
        <v>125</v>
      </c>
      <c r="P28" s="4" t="str">
        <f>IF(N28=O28,"-","Origin change")</f>
        <v>-</v>
      </c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4" t="str">
        <f>IF(J28="Internal",C28,"-")</f>
        <v>-</v>
      </c>
      <c r="AB28" s="4" t="str">
        <f>IF(J28="Related",C28,"-")</f>
        <v>-</v>
      </c>
      <c r="AC28" s="18" t="str">
        <f>IF(J28="External",C28,"-")</f>
        <v>-</v>
      </c>
      <c r="AD28" s="21" t="str">
        <f>IF(K28="Internal",G28,"-")</f>
        <v>-</v>
      </c>
      <c r="AE28" s="4" t="str">
        <f>IF(K28="Related",G28,"-")</f>
        <v>-</v>
      </c>
      <c r="AF28" s="4" t="str">
        <f>IF(K28="External",G28,"-")</f>
        <v>-</v>
      </c>
      <c r="AH28" s="4" t="str">
        <f>IF($N28="Canadian",IF($C28="","-",$C28),"-")</f>
        <v>-</v>
      </c>
      <c r="AI28" s="18" t="str">
        <f>IF($N28="Non-Canadian",IF($C28="","-",$C28),"-")</f>
        <v>-</v>
      </c>
      <c r="AJ28" s="21" t="str">
        <f>IF($O28="Canadian",IF($G28=0,"-",$G28),"-")</f>
        <v>-</v>
      </c>
      <c r="AK28" s="4" t="str">
        <f>IF($O28="Non-Canadian",IF($G28=0,"-",$G28),"-")</f>
        <v>-</v>
      </c>
    </row>
    <row r="29" spans="1:37" s="28" customFormat="1" ht="12.75" customHeight="1" x14ac:dyDescent="0.2">
      <c r="A29" s="33">
        <v>3</v>
      </c>
      <c r="B29" s="66" t="s">
        <v>10</v>
      </c>
      <c r="C29" s="42">
        <f>ROUND(SUM(C24:C28),0)</f>
        <v>0</v>
      </c>
      <c r="D29" s="63"/>
      <c r="E29" s="42">
        <f>ROUND(SUM(E24:E28),0)</f>
        <v>0</v>
      </c>
      <c r="F29" s="68">
        <f>ROUND(SUM(F24:F28),0)</f>
        <v>0</v>
      </c>
      <c r="G29" s="42">
        <f>ROUND(SUM(G24:G28),0)</f>
        <v>0</v>
      </c>
      <c r="H29" s="42">
        <f>SUM(H24:H28)</f>
        <v>0</v>
      </c>
      <c r="I29" s="188"/>
      <c r="J29" s="34"/>
      <c r="K29" s="34"/>
      <c r="L29" s="34"/>
      <c r="M29" s="188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5">
        <f t="shared" ref="AA29:AF29" si="18">ROUND(SUM(AA24:AA28),0)</f>
        <v>0</v>
      </c>
      <c r="AB29" s="5">
        <f t="shared" si="18"/>
        <v>0</v>
      </c>
      <c r="AC29" s="19">
        <f t="shared" si="18"/>
        <v>0</v>
      </c>
      <c r="AD29" s="22">
        <f t="shared" si="18"/>
        <v>0</v>
      </c>
      <c r="AE29" s="5">
        <f t="shared" si="18"/>
        <v>0</v>
      </c>
      <c r="AF29" s="5">
        <f t="shared" si="18"/>
        <v>0</v>
      </c>
      <c r="AH29" s="5">
        <f>ROUND(SUM(AH24:AH28),0)</f>
        <v>0</v>
      </c>
      <c r="AI29" s="19">
        <f>ROUND(SUM(AI24:AI28),0)</f>
        <v>0</v>
      </c>
      <c r="AJ29" s="22">
        <f>ROUND(SUM(AJ24:AJ28),0)</f>
        <v>0</v>
      </c>
      <c r="AK29" s="5">
        <f>ROUND(SUM(AK24:AK28),0)</f>
        <v>0</v>
      </c>
    </row>
    <row r="30" spans="1:37" ht="12.75" customHeight="1" thickBot="1" x14ac:dyDescent="0.25">
      <c r="B30" s="29"/>
      <c r="C30" s="30"/>
      <c r="D30" s="30"/>
      <c r="E30" s="30"/>
      <c r="F30" s="30"/>
      <c r="G30" s="31"/>
      <c r="H30" s="31"/>
      <c r="I30" s="188"/>
      <c r="J30" s="9"/>
      <c r="K30" s="9"/>
      <c r="L30" s="9"/>
      <c r="M30" s="188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H30" s="12"/>
      <c r="AI30" s="12"/>
      <c r="AJ30" s="12"/>
      <c r="AK30" s="12"/>
    </row>
    <row r="31" spans="1:37" ht="14.25" customHeight="1" thickBot="1" x14ac:dyDescent="0.25">
      <c r="A31" s="299" t="s">
        <v>73</v>
      </c>
      <c r="B31" s="302"/>
      <c r="C31" s="302"/>
      <c r="D31" s="302"/>
      <c r="E31" s="302"/>
      <c r="F31" s="302"/>
      <c r="G31" s="302"/>
      <c r="H31" s="303"/>
      <c r="I31" s="188"/>
      <c r="J31" s="9"/>
      <c r="K31" s="9"/>
      <c r="L31" s="9"/>
      <c r="M31" s="188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H31" s="12"/>
      <c r="AI31" s="12"/>
      <c r="AJ31" s="12"/>
      <c r="AK31" s="12"/>
    </row>
    <row r="32" spans="1:37" ht="12.75" customHeight="1" x14ac:dyDescent="0.2">
      <c r="B32" s="290" t="s">
        <v>299</v>
      </c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2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H32" s="12"/>
      <c r="AI32" s="12"/>
      <c r="AJ32" s="12"/>
      <c r="AK32" s="12"/>
    </row>
    <row r="33" spans="1:37" s="28" customFormat="1" ht="12.75" customHeight="1" x14ac:dyDescent="0.2">
      <c r="A33" s="33">
        <v>4</v>
      </c>
      <c r="B33" s="313" t="s">
        <v>300</v>
      </c>
      <c r="C33" s="314"/>
      <c r="D33" s="314"/>
      <c r="E33" s="314"/>
      <c r="F33" s="314"/>
      <c r="G33" s="314"/>
      <c r="H33" s="315"/>
      <c r="I33" s="188"/>
      <c r="J33" s="34"/>
      <c r="K33" s="34"/>
      <c r="L33" s="34"/>
      <c r="M33" s="188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" t="s">
        <v>91</v>
      </c>
      <c r="AB33" s="3" t="s">
        <v>92</v>
      </c>
      <c r="AC33" s="17" t="s">
        <v>93</v>
      </c>
      <c r="AD33" s="20" t="s">
        <v>91</v>
      </c>
      <c r="AE33" s="3" t="s">
        <v>92</v>
      </c>
      <c r="AF33" s="3" t="s">
        <v>93</v>
      </c>
      <c r="AH33" s="3" t="s">
        <v>125</v>
      </c>
      <c r="AI33" s="17" t="s">
        <v>226</v>
      </c>
      <c r="AJ33" s="20" t="s">
        <v>125</v>
      </c>
      <c r="AK33" s="3" t="s">
        <v>226</v>
      </c>
    </row>
    <row r="34" spans="1:37" ht="12.75" customHeight="1" x14ac:dyDescent="0.2">
      <c r="A34" s="35" t="s">
        <v>168</v>
      </c>
      <c r="B34" s="65" t="s">
        <v>260</v>
      </c>
      <c r="C34" s="37"/>
      <c r="D34" s="30"/>
      <c r="E34" s="38"/>
      <c r="F34" s="67"/>
      <c r="G34" s="39">
        <f t="shared" ref="G34:G43" si="19">E34+F34</f>
        <v>0</v>
      </c>
      <c r="H34" s="39">
        <f t="shared" ref="H34:H43" si="20">C34-G34</f>
        <v>0</v>
      </c>
      <c r="I34" s="188" t="str">
        <f t="shared" ref="I34:I43" si="21">IF(AND($C34="",$E34="",$F34=""),"",IF(AND(OR($C34&lt;&gt;"",$G34&lt;&gt;""),OR(J34="",K34="")),"Select values! -&gt;",""))</f>
        <v/>
      </c>
      <c r="J34" s="40"/>
      <c r="K34" s="40"/>
      <c r="L34" s="4" t="str">
        <f t="shared" ref="L34:L43" si="22">IF(J34=K34,"-", "Allocation change")</f>
        <v>-</v>
      </c>
      <c r="M34" s="188" t="str">
        <f t="shared" si="0"/>
        <v/>
      </c>
      <c r="N34" s="40" t="s">
        <v>125</v>
      </c>
      <c r="O34" s="40" t="s">
        <v>125</v>
      </c>
      <c r="P34" s="4" t="str">
        <f t="shared" ref="P34:P43" si="23">IF(N34=O34,"-","Origin change")</f>
        <v>-</v>
      </c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4" t="str">
        <f>IF(J34="Internal",C34,"-")</f>
        <v>-</v>
      </c>
      <c r="AB34" s="4" t="str">
        <f>IF(J34="Related",C34,"-")</f>
        <v>-</v>
      </c>
      <c r="AC34" s="18" t="str">
        <f>IF(J34="External",C34,"-")</f>
        <v>-</v>
      </c>
      <c r="AD34" s="21" t="str">
        <f>IF(K34="Internal",G34,"-")</f>
        <v>-</v>
      </c>
      <c r="AE34" s="4" t="str">
        <f>IF(K34="Related",G34,"-")</f>
        <v>-</v>
      </c>
      <c r="AF34" s="4" t="str">
        <f>IF(K34="External",G34,"-")</f>
        <v>-</v>
      </c>
      <c r="AH34" s="4" t="str">
        <f t="shared" ref="AH34:AH43" si="24">IF($N34="Canadian",IF($C34="","-",$C34),"-")</f>
        <v>-</v>
      </c>
      <c r="AI34" s="18" t="str">
        <f t="shared" ref="AI34:AI43" si="25">IF($N34="Non-Canadian",IF($C34="","-",$C34),"-")</f>
        <v>-</v>
      </c>
      <c r="AJ34" s="21" t="str">
        <f t="shared" ref="AJ34:AJ43" si="26">IF($O34="Canadian",IF($G34=0,"-",$G34),"-")</f>
        <v>-</v>
      </c>
      <c r="AK34" s="4" t="str">
        <f t="shared" ref="AK34:AK43" si="27">IF($O34="Non-Canadian",IF($G34=0,"-",$G34),"-")</f>
        <v>-</v>
      </c>
    </row>
    <row r="35" spans="1:37" ht="12.75" customHeight="1" x14ac:dyDescent="0.2">
      <c r="B35" s="290" t="s">
        <v>301</v>
      </c>
      <c r="C35" s="291"/>
      <c r="D35" s="291"/>
      <c r="E35" s="291"/>
      <c r="F35" s="291"/>
      <c r="G35" s="291"/>
      <c r="H35" s="291"/>
      <c r="I35" s="291"/>
      <c r="J35" s="291"/>
      <c r="K35" s="291"/>
      <c r="L35" s="291"/>
      <c r="M35" s="291"/>
      <c r="N35" s="291"/>
      <c r="O35" s="291"/>
      <c r="P35" s="292"/>
      <c r="Q35" s="9"/>
      <c r="R35" s="9"/>
      <c r="S35" s="9"/>
      <c r="T35" s="9"/>
      <c r="U35" s="9"/>
      <c r="V35" s="9"/>
      <c r="W35" s="9"/>
      <c r="X35" s="9"/>
      <c r="Y35" s="9"/>
      <c r="Z35" s="9"/>
      <c r="AA35" s="4" t="str">
        <f t="shared" ref="AA35:AA41" si="28">IF(J35="Internal",C35,"-")</f>
        <v>-</v>
      </c>
      <c r="AB35" s="4" t="str">
        <f t="shared" ref="AB35:AB41" si="29">IF(J35="Related",C35,"-")</f>
        <v>-</v>
      </c>
      <c r="AC35" s="18" t="str">
        <f t="shared" ref="AC35:AC41" si="30">IF(J35="External",C35,"-")</f>
        <v>-</v>
      </c>
      <c r="AD35" s="21" t="str">
        <f t="shared" ref="AD35:AD41" si="31">IF(K35="Internal",G35,"-")</f>
        <v>-</v>
      </c>
      <c r="AE35" s="4" t="str">
        <f t="shared" ref="AE35:AE41" si="32">IF(K35="Related",G35,"-")</f>
        <v>-</v>
      </c>
      <c r="AF35" s="4" t="str">
        <f t="shared" ref="AF35:AF41" si="33">IF(K35="External",G35,"-")</f>
        <v>-</v>
      </c>
      <c r="AH35" s="4" t="str">
        <f t="shared" si="24"/>
        <v>-</v>
      </c>
      <c r="AI35" s="18" t="str">
        <f t="shared" si="25"/>
        <v>-</v>
      </c>
      <c r="AJ35" s="21" t="str">
        <f t="shared" si="26"/>
        <v>-</v>
      </c>
      <c r="AK35" s="4" t="str">
        <f t="shared" si="27"/>
        <v>-</v>
      </c>
    </row>
    <row r="36" spans="1:37" ht="12.75" customHeight="1" x14ac:dyDescent="0.2">
      <c r="A36" s="35" t="s">
        <v>169</v>
      </c>
      <c r="B36" s="65" t="s">
        <v>261</v>
      </c>
      <c r="C36" s="37"/>
      <c r="D36" s="30"/>
      <c r="E36" s="37"/>
      <c r="F36" s="67"/>
      <c r="G36" s="39">
        <f t="shared" si="19"/>
        <v>0</v>
      </c>
      <c r="H36" s="39">
        <f t="shared" si="20"/>
        <v>0</v>
      </c>
      <c r="I36" s="188" t="str">
        <f t="shared" si="21"/>
        <v/>
      </c>
      <c r="J36" s="40"/>
      <c r="K36" s="40"/>
      <c r="L36" s="4" t="str">
        <f t="shared" si="22"/>
        <v>-</v>
      </c>
      <c r="M36" s="188" t="str">
        <f t="shared" si="0"/>
        <v/>
      </c>
      <c r="N36" s="40" t="s">
        <v>125</v>
      </c>
      <c r="O36" s="40" t="s">
        <v>125</v>
      </c>
      <c r="P36" s="4" t="str">
        <f t="shared" si="23"/>
        <v>-</v>
      </c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4" t="str">
        <f t="shared" si="28"/>
        <v>-</v>
      </c>
      <c r="AB36" s="4" t="str">
        <f t="shared" si="29"/>
        <v>-</v>
      </c>
      <c r="AC36" s="18" t="str">
        <f t="shared" si="30"/>
        <v>-</v>
      </c>
      <c r="AD36" s="21" t="str">
        <f t="shared" si="31"/>
        <v>-</v>
      </c>
      <c r="AE36" s="4" t="str">
        <f t="shared" si="32"/>
        <v>-</v>
      </c>
      <c r="AF36" s="4" t="str">
        <f t="shared" si="33"/>
        <v>-</v>
      </c>
      <c r="AH36" s="4" t="str">
        <f t="shared" si="24"/>
        <v>-</v>
      </c>
      <c r="AI36" s="18" t="str">
        <f t="shared" si="25"/>
        <v>-</v>
      </c>
      <c r="AJ36" s="21" t="str">
        <f t="shared" si="26"/>
        <v>-</v>
      </c>
      <c r="AK36" s="4" t="str">
        <f t="shared" si="27"/>
        <v>-</v>
      </c>
    </row>
    <row r="37" spans="1:37" ht="12.75" customHeight="1" x14ac:dyDescent="0.2">
      <c r="A37" s="35" t="s">
        <v>170</v>
      </c>
      <c r="B37" s="65" t="s">
        <v>262</v>
      </c>
      <c r="C37" s="37"/>
      <c r="D37" s="30"/>
      <c r="E37" s="37"/>
      <c r="F37" s="67"/>
      <c r="G37" s="39">
        <f t="shared" si="19"/>
        <v>0</v>
      </c>
      <c r="H37" s="39">
        <f t="shared" si="20"/>
        <v>0</v>
      </c>
      <c r="I37" s="188" t="str">
        <f t="shared" si="21"/>
        <v/>
      </c>
      <c r="J37" s="40"/>
      <c r="K37" s="40"/>
      <c r="L37" s="4" t="str">
        <f t="shared" si="22"/>
        <v>-</v>
      </c>
      <c r="M37" s="188" t="str">
        <f t="shared" si="0"/>
        <v/>
      </c>
      <c r="N37" s="40" t="s">
        <v>125</v>
      </c>
      <c r="O37" s="40" t="s">
        <v>125</v>
      </c>
      <c r="P37" s="4" t="str">
        <f t="shared" si="23"/>
        <v>-</v>
      </c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4" t="str">
        <f t="shared" si="28"/>
        <v>-</v>
      </c>
      <c r="AB37" s="4" t="str">
        <f t="shared" si="29"/>
        <v>-</v>
      </c>
      <c r="AC37" s="18" t="str">
        <f t="shared" si="30"/>
        <v>-</v>
      </c>
      <c r="AD37" s="21" t="str">
        <f t="shared" si="31"/>
        <v>-</v>
      </c>
      <c r="AE37" s="4" t="str">
        <f t="shared" si="32"/>
        <v>-</v>
      </c>
      <c r="AF37" s="4" t="str">
        <f t="shared" si="33"/>
        <v>-</v>
      </c>
      <c r="AH37" s="4" t="str">
        <f t="shared" si="24"/>
        <v>-</v>
      </c>
      <c r="AI37" s="18" t="str">
        <f t="shared" si="25"/>
        <v>-</v>
      </c>
      <c r="AJ37" s="21" t="str">
        <f t="shared" si="26"/>
        <v>-</v>
      </c>
      <c r="AK37" s="4" t="str">
        <f t="shared" si="27"/>
        <v>-</v>
      </c>
    </row>
    <row r="38" spans="1:37" ht="12.75" customHeight="1" x14ac:dyDescent="0.2">
      <c r="A38" s="35" t="s">
        <v>171</v>
      </c>
      <c r="B38" s="65" t="s">
        <v>263</v>
      </c>
      <c r="C38" s="37"/>
      <c r="D38" s="30"/>
      <c r="E38" s="37"/>
      <c r="F38" s="67"/>
      <c r="G38" s="39">
        <f t="shared" si="19"/>
        <v>0</v>
      </c>
      <c r="H38" s="39">
        <f t="shared" si="20"/>
        <v>0</v>
      </c>
      <c r="I38" s="188" t="str">
        <f t="shared" si="21"/>
        <v/>
      </c>
      <c r="J38" s="40"/>
      <c r="K38" s="40"/>
      <c r="L38" s="4" t="str">
        <f t="shared" si="22"/>
        <v>-</v>
      </c>
      <c r="M38" s="188" t="str">
        <f t="shared" si="0"/>
        <v/>
      </c>
      <c r="N38" s="40" t="s">
        <v>125</v>
      </c>
      <c r="O38" s="40" t="s">
        <v>125</v>
      </c>
      <c r="P38" s="4" t="str">
        <f t="shared" si="23"/>
        <v>-</v>
      </c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4" t="str">
        <f t="shared" si="28"/>
        <v>-</v>
      </c>
      <c r="AB38" s="4" t="str">
        <f t="shared" si="29"/>
        <v>-</v>
      </c>
      <c r="AC38" s="18" t="str">
        <f t="shared" si="30"/>
        <v>-</v>
      </c>
      <c r="AD38" s="21" t="str">
        <f t="shared" si="31"/>
        <v>-</v>
      </c>
      <c r="AE38" s="4" t="str">
        <f t="shared" si="32"/>
        <v>-</v>
      </c>
      <c r="AF38" s="4" t="str">
        <f t="shared" si="33"/>
        <v>-</v>
      </c>
      <c r="AH38" s="4" t="str">
        <f t="shared" si="24"/>
        <v>-</v>
      </c>
      <c r="AI38" s="18" t="str">
        <f t="shared" si="25"/>
        <v>-</v>
      </c>
      <c r="AJ38" s="21" t="str">
        <f t="shared" si="26"/>
        <v>-</v>
      </c>
      <c r="AK38" s="4" t="str">
        <f t="shared" si="27"/>
        <v>-</v>
      </c>
    </row>
    <row r="39" spans="1:37" ht="12.75" customHeight="1" x14ac:dyDescent="0.2">
      <c r="A39" s="35" t="s">
        <v>172</v>
      </c>
      <c r="B39" s="65" t="s">
        <v>264</v>
      </c>
      <c r="C39" s="37"/>
      <c r="D39" s="30"/>
      <c r="E39" s="37"/>
      <c r="F39" s="67"/>
      <c r="G39" s="39">
        <f t="shared" si="19"/>
        <v>0</v>
      </c>
      <c r="H39" s="39">
        <f t="shared" si="20"/>
        <v>0</v>
      </c>
      <c r="I39" s="188" t="str">
        <f t="shared" si="21"/>
        <v/>
      </c>
      <c r="J39" s="40"/>
      <c r="K39" s="40"/>
      <c r="L39" s="4" t="str">
        <f t="shared" si="22"/>
        <v>-</v>
      </c>
      <c r="M39" s="188" t="str">
        <f t="shared" si="0"/>
        <v/>
      </c>
      <c r="N39" s="40" t="s">
        <v>125</v>
      </c>
      <c r="O39" s="40" t="s">
        <v>125</v>
      </c>
      <c r="P39" s="4" t="str">
        <f t="shared" si="23"/>
        <v>-</v>
      </c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4" t="str">
        <f t="shared" si="28"/>
        <v>-</v>
      </c>
      <c r="AB39" s="4" t="str">
        <f t="shared" si="29"/>
        <v>-</v>
      </c>
      <c r="AC39" s="18" t="str">
        <f t="shared" si="30"/>
        <v>-</v>
      </c>
      <c r="AD39" s="21" t="str">
        <f t="shared" si="31"/>
        <v>-</v>
      </c>
      <c r="AE39" s="4" t="str">
        <f t="shared" si="32"/>
        <v>-</v>
      </c>
      <c r="AF39" s="4" t="str">
        <f t="shared" si="33"/>
        <v>-</v>
      </c>
      <c r="AH39" s="4" t="str">
        <f t="shared" si="24"/>
        <v>-</v>
      </c>
      <c r="AI39" s="18" t="str">
        <f t="shared" si="25"/>
        <v>-</v>
      </c>
      <c r="AJ39" s="21" t="str">
        <f t="shared" si="26"/>
        <v>-</v>
      </c>
      <c r="AK39" s="4" t="str">
        <f t="shared" si="27"/>
        <v>-</v>
      </c>
    </row>
    <row r="40" spans="1:37" ht="12.75" customHeight="1" x14ac:dyDescent="0.2">
      <c r="A40" s="35" t="s">
        <v>123</v>
      </c>
      <c r="B40" s="65" t="s">
        <v>265</v>
      </c>
      <c r="C40" s="37"/>
      <c r="D40" s="30"/>
      <c r="E40" s="37"/>
      <c r="F40" s="67"/>
      <c r="G40" s="39">
        <f>E40+F40</f>
        <v>0</v>
      </c>
      <c r="H40" s="39">
        <f t="shared" si="20"/>
        <v>0</v>
      </c>
      <c r="I40" s="188" t="str">
        <f t="shared" si="21"/>
        <v/>
      </c>
      <c r="J40" s="40"/>
      <c r="K40" s="40"/>
      <c r="L40" s="4" t="str">
        <f>IF(J40=K40,"-", "Allocation change")</f>
        <v>-</v>
      </c>
      <c r="M40" s="188" t="str">
        <f t="shared" si="0"/>
        <v/>
      </c>
      <c r="N40" s="40" t="s">
        <v>125</v>
      </c>
      <c r="O40" s="40" t="s">
        <v>125</v>
      </c>
      <c r="P40" s="4" t="str">
        <f t="shared" si="23"/>
        <v>-</v>
      </c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4" t="str">
        <f t="shared" si="28"/>
        <v>-</v>
      </c>
      <c r="AB40" s="4" t="str">
        <f t="shared" si="29"/>
        <v>-</v>
      </c>
      <c r="AC40" s="18" t="str">
        <f t="shared" si="30"/>
        <v>-</v>
      </c>
      <c r="AD40" s="21" t="str">
        <f t="shared" si="31"/>
        <v>-</v>
      </c>
      <c r="AE40" s="4" t="str">
        <f t="shared" si="32"/>
        <v>-</v>
      </c>
      <c r="AF40" s="4" t="str">
        <f t="shared" si="33"/>
        <v>-</v>
      </c>
      <c r="AH40" s="4" t="str">
        <f t="shared" si="24"/>
        <v>-</v>
      </c>
      <c r="AI40" s="18" t="str">
        <f t="shared" si="25"/>
        <v>-</v>
      </c>
      <c r="AJ40" s="21" t="str">
        <f t="shared" si="26"/>
        <v>-</v>
      </c>
      <c r="AK40" s="4" t="str">
        <f t="shared" si="27"/>
        <v>-</v>
      </c>
    </row>
    <row r="41" spans="1:37" ht="12.75" customHeight="1" x14ac:dyDescent="0.2">
      <c r="A41" s="35" t="s">
        <v>317</v>
      </c>
      <c r="B41" s="65" t="s">
        <v>318</v>
      </c>
      <c r="C41" s="37"/>
      <c r="D41" s="30"/>
      <c r="E41" s="37"/>
      <c r="F41" s="67"/>
      <c r="G41" s="39">
        <f>E41+F41</f>
        <v>0</v>
      </c>
      <c r="H41" s="39">
        <f t="shared" si="20"/>
        <v>0</v>
      </c>
      <c r="I41" s="188" t="str">
        <f t="shared" si="21"/>
        <v/>
      </c>
      <c r="J41" s="40"/>
      <c r="K41" s="40"/>
      <c r="L41" s="4" t="str">
        <f>IF(J41=K41,"-", "Allocation change")</f>
        <v>-</v>
      </c>
      <c r="M41" s="188"/>
      <c r="N41" s="40" t="s">
        <v>125</v>
      </c>
      <c r="O41" s="40" t="s">
        <v>125</v>
      </c>
      <c r="P41" s="4" t="str">
        <f t="shared" si="23"/>
        <v>-</v>
      </c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4" t="str">
        <f t="shared" si="28"/>
        <v>-</v>
      </c>
      <c r="AB41" s="4" t="str">
        <f t="shared" si="29"/>
        <v>-</v>
      </c>
      <c r="AC41" s="18" t="str">
        <f t="shared" si="30"/>
        <v>-</v>
      </c>
      <c r="AD41" s="21" t="str">
        <f t="shared" si="31"/>
        <v>-</v>
      </c>
      <c r="AE41" s="4" t="str">
        <f t="shared" si="32"/>
        <v>-</v>
      </c>
      <c r="AF41" s="4" t="str">
        <f t="shared" si="33"/>
        <v>-</v>
      </c>
      <c r="AH41" s="4" t="str">
        <f t="shared" si="24"/>
        <v>-</v>
      </c>
      <c r="AI41" s="18" t="str">
        <f t="shared" si="25"/>
        <v>-</v>
      </c>
      <c r="AJ41" s="21" t="str">
        <f t="shared" si="26"/>
        <v>-</v>
      </c>
      <c r="AK41" s="4" t="str">
        <f t="shared" si="27"/>
        <v>-</v>
      </c>
    </row>
    <row r="42" spans="1:37" ht="12.75" customHeight="1" x14ac:dyDescent="0.2">
      <c r="A42" s="35" t="s">
        <v>173</v>
      </c>
      <c r="B42" s="65" t="s">
        <v>78</v>
      </c>
      <c r="C42" s="37"/>
      <c r="D42" s="30"/>
      <c r="E42" s="37"/>
      <c r="F42" s="67"/>
      <c r="G42" s="39">
        <f t="shared" si="19"/>
        <v>0</v>
      </c>
      <c r="H42" s="39">
        <f t="shared" si="20"/>
        <v>0</v>
      </c>
      <c r="I42" s="188" t="str">
        <f t="shared" si="21"/>
        <v/>
      </c>
      <c r="J42" s="40"/>
      <c r="K42" s="40"/>
      <c r="L42" s="4" t="str">
        <f t="shared" si="22"/>
        <v>-</v>
      </c>
      <c r="M42" s="188" t="str">
        <f t="shared" si="0"/>
        <v/>
      </c>
      <c r="N42" s="40" t="s">
        <v>125</v>
      </c>
      <c r="O42" s="40" t="s">
        <v>125</v>
      </c>
      <c r="P42" s="4" t="str">
        <f t="shared" si="23"/>
        <v>-</v>
      </c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4" t="str">
        <f>IF(J42="Internal",C42,"-")</f>
        <v>-</v>
      </c>
      <c r="AB42" s="4" t="str">
        <f>IF(J42="Related",C42,"-")</f>
        <v>-</v>
      </c>
      <c r="AC42" s="18" t="str">
        <f>IF(J42="External",C42,"-")</f>
        <v>-</v>
      </c>
      <c r="AD42" s="21" t="str">
        <f>IF(K42="Internal",G42,"-")</f>
        <v>-</v>
      </c>
      <c r="AE42" s="4" t="str">
        <f>IF(K42="Related",G42,"-")</f>
        <v>-</v>
      </c>
      <c r="AF42" s="4" t="str">
        <f>IF(K42="External",G42,"-")</f>
        <v>-</v>
      </c>
      <c r="AH42" s="4" t="str">
        <f t="shared" si="24"/>
        <v>-</v>
      </c>
      <c r="AI42" s="18" t="str">
        <f t="shared" si="25"/>
        <v>-</v>
      </c>
      <c r="AJ42" s="21" t="str">
        <f t="shared" si="26"/>
        <v>-</v>
      </c>
      <c r="AK42" s="4" t="str">
        <f t="shared" si="27"/>
        <v>-</v>
      </c>
    </row>
    <row r="43" spans="1:37" ht="12.75" customHeight="1" x14ac:dyDescent="0.2">
      <c r="A43" s="35"/>
      <c r="B43" s="65"/>
      <c r="C43" s="37"/>
      <c r="D43" s="30"/>
      <c r="E43" s="37"/>
      <c r="F43" s="67"/>
      <c r="G43" s="39">
        <f t="shared" si="19"/>
        <v>0</v>
      </c>
      <c r="H43" s="39">
        <f t="shared" si="20"/>
        <v>0</v>
      </c>
      <c r="I43" s="188" t="str">
        <f t="shared" si="21"/>
        <v/>
      </c>
      <c r="J43" s="40"/>
      <c r="K43" s="40"/>
      <c r="L43" s="4" t="str">
        <f t="shared" si="22"/>
        <v>-</v>
      </c>
      <c r="M43" s="188" t="str">
        <f t="shared" si="0"/>
        <v/>
      </c>
      <c r="N43" s="40" t="s">
        <v>125</v>
      </c>
      <c r="O43" s="40" t="s">
        <v>125</v>
      </c>
      <c r="P43" s="4" t="str">
        <f t="shared" si="23"/>
        <v>-</v>
      </c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4" t="str">
        <f>IF(J43="Internal",C43,"-")</f>
        <v>-</v>
      </c>
      <c r="AB43" s="4" t="str">
        <f>IF(J43="Related",C43,"-")</f>
        <v>-</v>
      </c>
      <c r="AC43" s="18" t="str">
        <f>IF(J43="External",C43,"-")</f>
        <v>-</v>
      </c>
      <c r="AD43" s="21" t="str">
        <f>IF(K43="Internal",G43,"-")</f>
        <v>-</v>
      </c>
      <c r="AE43" s="4" t="str">
        <f>IF(K43="Related",G43,"-")</f>
        <v>-</v>
      </c>
      <c r="AF43" s="4" t="str">
        <f>IF(K43="External",G43,"-")</f>
        <v>-</v>
      </c>
      <c r="AH43" s="4" t="str">
        <f t="shared" si="24"/>
        <v>-</v>
      </c>
      <c r="AI43" s="18" t="str">
        <f t="shared" si="25"/>
        <v>-</v>
      </c>
      <c r="AJ43" s="21" t="str">
        <f t="shared" si="26"/>
        <v>-</v>
      </c>
      <c r="AK43" s="4" t="str">
        <f t="shared" si="27"/>
        <v>-</v>
      </c>
    </row>
    <row r="44" spans="1:37" s="28" customFormat="1" ht="12.75" customHeight="1" x14ac:dyDescent="0.2">
      <c r="A44" s="33">
        <v>4</v>
      </c>
      <c r="B44" s="66" t="s">
        <v>266</v>
      </c>
      <c r="C44" s="42">
        <f>ROUND(SUM(C34:C43),0)</f>
        <v>0</v>
      </c>
      <c r="D44" s="63"/>
      <c r="E44" s="42">
        <f>ROUND(SUM(E34:E43),0)</f>
        <v>0</v>
      </c>
      <c r="F44" s="68">
        <f>ROUND(SUM(F34:F43),0)</f>
        <v>0</v>
      </c>
      <c r="G44" s="42">
        <f>ROUND(SUM(G34:G43),0)</f>
        <v>0</v>
      </c>
      <c r="H44" s="42">
        <f>SUM(H34:H43)</f>
        <v>0</v>
      </c>
      <c r="I44" s="188"/>
      <c r="J44" s="34"/>
      <c r="K44" s="34"/>
      <c r="L44" s="34"/>
      <c r="M44" s="188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5">
        <f t="shared" ref="AA44:AF44" si="34">ROUND(SUM(AA34:AA43),0)</f>
        <v>0</v>
      </c>
      <c r="AB44" s="5">
        <f t="shared" si="34"/>
        <v>0</v>
      </c>
      <c r="AC44" s="19">
        <f t="shared" si="34"/>
        <v>0</v>
      </c>
      <c r="AD44" s="22">
        <f t="shared" si="34"/>
        <v>0</v>
      </c>
      <c r="AE44" s="5">
        <f t="shared" si="34"/>
        <v>0</v>
      </c>
      <c r="AF44" s="5">
        <f t="shared" si="34"/>
        <v>0</v>
      </c>
      <c r="AH44" s="5">
        <f>ROUND(SUM(AH34:AH43),0)</f>
        <v>0</v>
      </c>
      <c r="AI44" s="19">
        <f>ROUND(SUM(AI34:AI43),0)</f>
        <v>0</v>
      </c>
      <c r="AJ44" s="22">
        <f>ROUND(SUM(AJ34:AJ43),0)</f>
        <v>0</v>
      </c>
      <c r="AK44" s="5">
        <f>ROUND(SUM(AK34:AK43),0)</f>
        <v>0</v>
      </c>
    </row>
    <row r="45" spans="1:37" ht="12.75" customHeight="1" x14ac:dyDescent="0.2">
      <c r="B45" s="29"/>
      <c r="C45" s="30"/>
      <c r="D45" s="30"/>
      <c r="E45" s="30"/>
      <c r="F45" s="43"/>
      <c r="G45" s="31"/>
      <c r="H45" s="31"/>
      <c r="I45" s="188"/>
      <c r="J45" s="9"/>
      <c r="K45" s="9"/>
      <c r="L45" s="9"/>
      <c r="M45" s="188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H45" s="12"/>
      <c r="AI45" s="12"/>
      <c r="AJ45" s="12"/>
      <c r="AK45" s="12"/>
    </row>
    <row r="46" spans="1:37" s="28" customFormat="1" ht="12.75" customHeight="1" x14ac:dyDescent="0.2">
      <c r="A46" s="33">
        <v>5</v>
      </c>
      <c r="B46" s="313" t="s">
        <v>12</v>
      </c>
      <c r="C46" s="314"/>
      <c r="D46" s="314"/>
      <c r="E46" s="314"/>
      <c r="F46" s="314"/>
      <c r="G46" s="314"/>
      <c r="H46" s="315"/>
      <c r="I46" s="188"/>
      <c r="M46" s="188"/>
      <c r="AA46" s="3" t="s">
        <v>91</v>
      </c>
      <c r="AB46" s="3" t="s">
        <v>92</v>
      </c>
      <c r="AC46" s="17" t="s">
        <v>93</v>
      </c>
      <c r="AD46" s="20" t="s">
        <v>91</v>
      </c>
      <c r="AE46" s="3" t="s">
        <v>92</v>
      </c>
      <c r="AF46" s="3" t="s">
        <v>93</v>
      </c>
      <c r="AH46" s="3" t="s">
        <v>125</v>
      </c>
      <c r="AI46" s="17" t="s">
        <v>226</v>
      </c>
      <c r="AJ46" s="20" t="s">
        <v>125</v>
      </c>
      <c r="AK46" s="3" t="s">
        <v>226</v>
      </c>
    </row>
    <row r="47" spans="1:37" ht="12.75" customHeight="1" x14ac:dyDescent="0.2">
      <c r="A47" s="35" t="s">
        <v>174</v>
      </c>
      <c r="B47" s="65" t="s">
        <v>267</v>
      </c>
      <c r="C47" s="37"/>
      <c r="D47" s="30"/>
      <c r="E47" s="38"/>
      <c r="F47" s="67"/>
      <c r="G47" s="39">
        <f t="shared" ref="G47:G56" si="35">E47+F47</f>
        <v>0</v>
      </c>
      <c r="H47" s="39">
        <f t="shared" ref="H47:H57" si="36">C47-G47</f>
        <v>0</v>
      </c>
      <c r="I47" s="188" t="str">
        <f t="shared" ref="I47:I57" si="37">IF(AND($C47="",$E47="",$F47=""),"",IF(AND(OR($C47&lt;&gt;"",$G47&lt;&gt;""),OR(J47="",K47="")),"Select values! -&gt;",""))</f>
        <v/>
      </c>
      <c r="J47" s="40"/>
      <c r="K47" s="40"/>
      <c r="L47" s="4" t="str">
        <f t="shared" ref="L47:L57" si="38">IF(J47=K47,"-", "Allocation change")</f>
        <v>-</v>
      </c>
      <c r="M47" s="188" t="str">
        <f t="shared" si="0"/>
        <v/>
      </c>
      <c r="N47" s="40" t="s">
        <v>125</v>
      </c>
      <c r="O47" s="40" t="s">
        <v>125</v>
      </c>
      <c r="P47" s="4" t="str">
        <f t="shared" ref="P47:P57" si="39">IF(N47=O47,"-","Origin change")</f>
        <v>-</v>
      </c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4" t="str">
        <f t="shared" ref="AA47:AA57" si="40">IF(J47="Internal",C47,"-")</f>
        <v>-</v>
      </c>
      <c r="AB47" s="4" t="str">
        <f t="shared" ref="AB47:AB57" si="41">IF(J47="Related",C47,"-")</f>
        <v>-</v>
      </c>
      <c r="AC47" s="18" t="str">
        <f t="shared" ref="AC47:AC57" si="42">IF(J47="External",C47,"-")</f>
        <v>-</v>
      </c>
      <c r="AD47" s="21" t="str">
        <f t="shared" ref="AD47:AD57" si="43">IF(K47="Internal",G47,"-")</f>
        <v>-</v>
      </c>
      <c r="AE47" s="4" t="str">
        <f t="shared" ref="AE47:AE57" si="44">IF(K47="Related",G47,"-")</f>
        <v>-</v>
      </c>
      <c r="AF47" s="4" t="str">
        <f t="shared" ref="AF47:AF57" si="45">IF(K47="External",G47,"-")</f>
        <v>-</v>
      </c>
      <c r="AH47" s="4" t="str">
        <f t="shared" ref="AH47:AH57" si="46">IF($N47="Canadian",IF($C47="","-",$C47),"-")</f>
        <v>-</v>
      </c>
      <c r="AI47" s="18" t="str">
        <f t="shared" ref="AI47:AI57" si="47">IF($N47="Non-Canadian",IF($C47="","-",$C47),"-")</f>
        <v>-</v>
      </c>
      <c r="AJ47" s="21" t="str">
        <f t="shared" ref="AJ47:AJ57" si="48">IF($O47="Canadian",IF($G47=0,"-",$G47),"-")</f>
        <v>-</v>
      </c>
      <c r="AK47" s="4" t="str">
        <f t="shared" ref="AK47:AK57" si="49">IF($O47="Non-Canadian",IF($G47=0,"-",$G47),"-")</f>
        <v>-</v>
      </c>
    </row>
    <row r="48" spans="1:37" ht="12.75" customHeight="1" x14ac:dyDescent="0.2">
      <c r="A48" s="35" t="s">
        <v>175</v>
      </c>
      <c r="B48" s="65" t="s">
        <v>268</v>
      </c>
      <c r="C48" s="37"/>
      <c r="D48" s="30"/>
      <c r="E48" s="38"/>
      <c r="F48" s="67"/>
      <c r="G48" s="39">
        <f t="shared" si="35"/>
        <v>0</v>
      </c>
      <c r="H48" s="39">
        <f t="shared" si="36"/>
        <v>0</v>
      </c>
      <c r="I48" s="188" t="str">
        <f t="shared" si="37"/>
        <v/>
      </c>
      <c r="J48" s="40"/>
      <c r="K48" s="40"/>
      <c r="L48" s="4" t="str">
        <f t="shared" si="38"/>
        <v>-</v>
      </c>
      <c r="M48" s="188" t="str">
        <f t="shared" si="0"/>
        <v/>
      </c>
      <c r="N48" s="40" t="s">
        <v>125</v>
      </c>
      <c r="O48" s="40" t="s">
        <v>125</v>
      </c>
      <c r="P48" s="4" t="str">
        <f t="shared" si="39"/>
        <v>-</v>
      </c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4" t="str">
        <f t="shared" si="40"/>
        <v>-</v>
      </c>
      <c r="AB48" s="4" t="str">
        <f t="shared" si="41"/>
        <v>-</v>
      </c>
      <c r="AC48" s="18" t="str">
        <f t="shared" si="42"/>
        <v>-</v>
      </c>
      <c r="AD48" s="21" t="str">
        <f t="shared" si="43"/>
        <v>-</v>
      </c>
      <c r="AE48" s="4" t="str">
        <f t="shared" si="44"/>
        <v>-</v>
      </c>
      <c r="AF48" s="4" t="str">
        <f t="shared" si="45"/>
        <v>-</v>
      </c>
      <c r="AH48" s="4" t="str">
        <f t="shared" si="46"/>
        <v>-</v>
      </c>
      <c r="AI48" s="18" t="str">
        <f t="shared" si="47"/>
        <v>-</v>
      </c>
      <c r="AJ48" s="21" t="str">
        <f t="shared" si="48"/>
        <v>-</v>
      </c>
      <c r="AK48" s="4" t="str">
        <f t="shared" si="49"/>
        <v>-</v>
      </c>
    </row>
    <row r="49" spans="1:37" ht="12.75" customHeight="1" x14ac:dyDescent="0.2">
      <c r="A49" s="35" t="s">
        <v>176</v>
      </c>
      <c r="B49" s="65" t="s">
        <v>13</v>
      </c>
      <c r="C49" s="37"/>
      <c r="D49" s="30"/>
      <c r="E49" s="38"/>
      <c r="F49" s="67"/>
      <c r="G49" s="39">
        <f t="shared" si="35"/>
        <v>0</v>
      </c>
      <c r="H49" s="39">
        <f t="shared" si="36"/>
        <v>0</v>
      </c>
      <c r="I49" s="188" t="str">
        <f t="shared" si="37"/>
        <v/>
      </c>
      <c r="J49" s="40"/>
      <c r="K49" s="40"/>
      <c r="L49" s="4" t="str">
        <f t="shared" si="38"/>
        <v>-</v>
      </c>
      <c r="M49" s="188" t="str">
        <f t="shared" si="0"/>
        <v/>
      </c>
      <c r="N49" s="40" t="s">
        <v>125</v>
      </c>
      <c r="O49" s="40" t="s">
        <v>125</v>
      </c>
      <c r="P49" s="4" t="str">
        <f t="shared" si="39"/>
        <v>-</v>
      </c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4" t="str">
        <f t="shared" si="40"/>
        <v>-</v>
      </c>
      <c r="AB49" s="4" t="str">
        <f t="shared" si="41"/>
        <v>-</v>
      </c>
      <c r="AC49" s="18" t="str">
        <f t="shared" si="42"/>
        <v>-</v>
      </c>
      <c r="AD49" s="21" t="str">
        <f t="shared" si="43"/>
        <v>-</v>
      </c>
      <c r="AE49" s="4" t="str">
        <f t="shared" si="44"/>
        <v>-</v>
      </c>
      <c r="AF49" s="4" t="str">
        <f t="shared" si="45"/>
        <v>-</v>
      </c>
      <c r="AH49" s="4" t="str">
        <f t="shared" si="46"/>
        <v>-</v>
      </c>
      <c r="AI49" s="18" t="str">
        <f t="shared" si="47"/>
        <v>-</v>
      </c>
      <c r="AJ49" s="21" t="str">
        <f t="shared" si="48"/>
        <v>-</v>
      </c>
      <c r="AK49" s="4" t="str">
        <f t="shared" si="49"/>
        <v>-</v>
      </c>
    </row>
    <row r="50" spans="1:37" ht="12.75" customHeight="1" x14ac:dyDescent="0.2">
      <c r="A50" s="35" t="s">
        <v>177</v>
      </c>
      <c r="B50" s="65" t="s">
        <v>269</v>
      </c>
      <c r="C50" s="37"/>
      <c r="D50" s="30"/>
      <c r="E50" s="38"/>
      <c r="F50" s="67"/>
      <c r="G50" s="39">
        <f t="shared" si="35"/>
        <v>0</v>
      </c>
      <c r="H50" s="39">
        <f t="shared" si="36"/>
        <v>0</v>
      </c>
      <c r="I50" s="188" t="str">
        <f t="shared" si="37"/>
        <v/>
      </c>
      <c r="J50" s="40"/>
      <c r="K50" s="40"/>
      <c r="L50" s="4" t="str">
        <f t="shared" si="38"/>
        <v>-</v>
      </c>
      <c r="M50" s="188" t="str">
        <f t="shared" si="0"/>
        <v/>
      </c>
      <c r="N50" s="40" t="s">
        <v>125</v>
      </c>
      <c r="O50" s="40" t="s">
        <v>125</v>
      </c>
      <c r="P50" s="4" t="str">
        <f t="shared" si="39"/>
        <v>-</v>
      </c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4" t="str">
        <f t="shared" si="40"/>
        <v>-</v>
      </c>
      <c r="AB50" s="4" t="str">
        <f t="shared" si="41"/>
        <v>-</v>
      </c>
      <c r="AC50" s="18" t="str">
        <f t="shared" si="42"/>
        <v>-</v>
      </c>
      <c r="AD50" s="21" t="str">
        <f t="shared" si="43"/>
        <v>-</v>
      </c>
      <c r="AE50" s="4" t="str">
        <f t="shared" si="44"/>
        <v>-</v>
      </c>
      <c r="AF50" s="4" t="str">
        <f t="shared" si="45"/>
        <v>-</v>
      </c>
      <c r="AH50" s="4" t="str">
        <f t="shared" si="46"/>
        <v>-</v>
      </c>
      <c r="AI50" s="18" t="str">
        <f t="shared" si="47"/>
        <v>-</v>
      </c>
      <c r="AJ50" s="21" t="str">
        <f t="shared" si="48"/>
        <v>-</v>
      </c>
      <c r="AK50" s="4" t="str">
        <f t="shared" si="49"/>
        <v>-</v>
      </c>
    </row>
    <row r="51" spans="1:37" ht="12.75" customHeight="1" x14ac:dyDescent="0.2">
      <c r="A51" s="35" t="s">
        <v>178</v>
      </c>
      <c r="B51" s="65" t="s">
        <v>46</v>
      </c>
      <c r="C51" s="37"/>
      <c r="D51" s="30"/>
      <c r="E51" s="38"/>
      <c r="F51" s="67"/>
      <c r="G51" s="39">
        <f t="shared" si="35"/>
        <v>0</v>
      </c>
      <c r="H51" s="39">
        <f t="shared" si="36"/>
        <v>0</v>
      </c>
      <c r="I51" s="188" t="str">
        <f t="shared" si="37"/>
        <v/>
      </c>
      <c r="J51" s="40"/>
      <c r="K51" s="40"/>
      <c r="L51" s="4" t="str">
        <f t="shared" si="38"/>
        <v>-</v>
      </c>
      <c r="M51" s="188" t="str">
        <f t="shared" si="0"/>
        <v/>
      </c>
      <c r="N51" s="40" t="s">
        <v>125</v>
      </c>
      <c r="O51" s="40" t="s">
        <v>125</v>
      </c>
      <c r="P51" s="4" t="str">
        <f t="shared" si="39"/>
        <v>-</v>
      </c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4" t="str">
        <f t="shared" si="40"/>
        <v>-</v>
      </c>
      <c r="AB51" s="4" t="str">
        <f t="shared" si="41"/>
        <v>-</v>
      </c>
      <c r="AC51" s="18" t="str">
        <f t="shared" si="42"/>
        <v>-</v>
      </c>
      <c r="AD51" s="21" t="str">
        <f t="shared" si="43"/>
        <v>-</v>
      </c>
      <c r="AE51" s="4" t="str">
        <f t="shared" si="44"/>
        <v>-</v>
      </c>
      <c r="AF51" s="4" t="str">
        <f t="shared" si="45"/>
        <v>-</v>
      </c>
      <c r="AH51" s="4" t="str">
        <f t="shared" si="46"/>
        <v>-</v>
      </c>
      <c r="AI51" s="18" t="str">
        <f t="shared" si="47"/>
        <v>-</v>
      </c>
      <c r="AJ51" s="21" t="str">
        <f t="shared" si="48"/>
        <v>-</v>
      </c>
      <c r="AK51" s="4" t="str">
        <f t="shared" si="49"/>
        <v>-</v>
      </c>
    </row>
    <row r="52" spans="1:37" ht="12.75" customHeight="1" x14ac:dyDescent="0.2">
      <c r="A52" s="35">
        <v>5.3</v>
      </c>
      <c r="B52" s="65" t="s">
        <v>345</v>
      </c>
      <c r="C52" s="37"/>
      <c r="D52" s="30"/>
      <c r="E52" s="38"/>
      <c r="F52" s="67"/>
      <c r="G52" s="39">
        <f t="shared" si="35"/>
        <v>0</v>
      </c>
      <c r="H52" s="39">
        <f t="shared" si="36"/>
        <v>0</v>
      </c>
      <c r="I52" s="188" t="str">
        <f t="shared" si="37"/>
        <v/>
      </c>
      <c r="J52" s="40"/>
      <c r="K52" s="40"/>
      <c r="L52" s="4" t="str">
        <f t="shared" si="38"/>
        <v>-</v>
      </c>
      <c r="M52" s="188" t="str">
        <f t="shared" si="0"/>
        <v/>
      </c>
      <c r="N52" s="40" t="s">
        <v>125</v>
      </c>
      <c r="O52" s="40" t="s">
        <v>125</v>
      </c>
      <c r="P52" s="4" t="str">
        <f t="shared" si="39"/>
        <v>-</v>
      </c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4"/>
      <c r="AB52" s="4"/>
      <c r="AC52" s="18"/>
      <c r="AD52" s="21"/>
      <c r="AE52" s="4"/>
      <c r="AF52" s="4"/>
      <c r="AH52" s="4"/>
      <c r="AI52" s="18"/>
      <c r="AJ52" s="21"/>
      <c r="AK52" s="4"/>
    </row>
    <row r="53" spans="1:37" ht="12.75" customHeight="1" x14ac:dyDescent="0.2">
      <c r="A53" s="35" t="s">
        <v>179</v>
      </c>
      <c r="B53" s="65" t="s">
        <v>47</v>
      </c>
      <c r="C53" s="37"/>
      <c r="D53" s="30"/>
      <c r="E53" s="38"/>
      <c r="F53" s="67"/>
      <c r="G53" s="39">
        <f t="shared" si="35"/>
        <v>0</v>
      </c>
      <c r="H53" s="39">
        <f t="shared" si="36"/>
        <v>0</v>
      </c>
      <c r="I53" s="188" t="str">
        <f t="shared" si="37"/>
        <v/>
      </c>
      <c r="J53" s="40"/>
      <c r="K53" s="40"/>
      <c r="L53" s="4" t="str">
        <f t="shared" si="38"/>
        <v>-</v>
      </c>
      <c r="M53" s="188" t="str">
        <f t="shared" si="0"/>
        <v/>
      </c>
      <c r="N53" s="40" t="s">
        <v>125</v>
      </c>
      <c r="O53" s="40" t="s">
        <v>125</v>
      </c>
      <c r="P53" s="4" t="str">
        <f t="shared" si="39"/>
        <v>-</v>
      </c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4" t="str">
        <f t="shared" si="40"/>
        <v>-</v>
      </c>
      <c r="AB53" s="4" t="str">
        <f t="shared" si="41"/>
        <v>-</v>
      </c>
      <c r="AC53" s="18" t="str">
        <f t="shared" si="42"/>
        <v>-</v>
      </c>
      <c r="AD53" s="21" t="str">
        <f t="shared" si="43"/>
        <v>-</v>
      </c>
      <c r="AE53" s="4" t="str">
        <f t="shared" si="44"/>
        <v>-</v>
      </c>
      <c r="AF53" s="4" t="str">
        <f t="shared" si="45"/>
        <v>-</v>
      </c>
      <c r="AH53" s="4" t="str">
        <f t="shared" si="46"/>
        <v>-</v>
      </c>
      <c r="AI53" s="18" t="str">
        <f t="shared" si="47"/>
        <v>-</v>
      </c>
      <c r="AJ53" s="21" t="str">
        <f t="shared" si="48"/>
        <v>-</v>
      </c>
      <c r="AK53" s="4" t="str">
        <f t="shared" si="49"/>
        <v>-</v>
      </c>
    </row>
    <row r="54" spans="1:37" ht="12.75" customHeight="1" x14ac:dyDescent="0.2">
      <c r="A54" s="35" t="s">
        <v>180</v>
      </c>
      <c r="B54" s="65" t="s">
        <v>270</v>
      </c>
      <c r="C54" s="37"/>
      <c r="D54" s="30"/>
      <c r="E54" s="38"/>
      <c r="F54" s="67"/>
      <c r="G54" s="39">
        <f t="shared" si="35"/>
        <v>0</v>
      </c>
      <c r="H54" s="39">
        <f t="shared" si="36"/>
        <v>0</v>
      </c>
      <c r="I54" s="188" t="str">
        <f t="shared" si="37"/>
        <v/>
      </c>
      <c r="J54" s="40"/>
      <c r="K54" s="40"/>
      <c r="L54" s="4" t="str">
        <f t="shared" si="38"/>
        <v>-</v>
      </c>
      <c r="M54" s="188" t="str">
        <f t="shared" si="0"/>
        <v/>
      </c>
      <c r="N54" s="40" t="s">
        <v>125</v>
      </c>
      <c r="O54" s="40" t="s">
        <v>125</v>
      </c>
      <c r="P54" s="4" t="str">
        <f t="shared" si="39"/>
        <v>-</v>
      </c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4" t="str">
        <f t="shared" si="40"/>
        <v>-</v>
      </c>
      <c r="AB54" s="4" t="str">
        <f t="shared" si="41"/>
        <v>-</v>
      </c>
      <c r="AC54" s="18" t="str">
        <f t="shared" si="42"/>
        <v>-</v>
      </c>
      <c r="AD54" s="21" t="str">
        <f t="shared" si="43"/>
        <v>-</v>
      </c>
      <c r="AE54" s="4" t="str">
        <f t="shared" si="44"/>
        <v>-</v>
      </c>
      <c r="AF54" s="4" t="str">
        <f t="shared" si="45"/>
        <v>-</v>
      </c>
      <c r="AH54" s="4" t="str">
        <f t="shared" si="46"/>
        <v>-</v>
      </c>
      <c r="AI54" s="18" t="str">
        <f t="shared" si="47"/>
        <v>-</v>
      </c>
      <c r="AJ54" s="21" t="str">
        <f t="shared" si="48"/>
        <v>-</v>
      </c>
      <c r="AK54" s="4" t="str">
        <f t="shared" si="49"/>
        <v>-</v>
      </c>
    </row>
    <row r="55" spans="1:37" ht="12.75" customHeight="1" x14ac:dyDescent="0.2">
      <c r="A55" s="35" t="s">
        <v>181</v>
      </c>
      <c r="B55" s="65" t="s">
        <v>271</v>
      </c>
      <c r="C55" s="37"/>
      <c r="D55" s="30"/>
      <c r="E55" s="38"/>
      <c r="F55" s="67"/>
      <c r="G55" s="39">
        <f t="shared" si="35"/>
        <v>0</v>
      </c>
      <c r="H55" s="39">
        <f t="shared" si="36"/>
        <v>0</v>
      </c>
      <c r="I55" s="188" t="str">
        <f t="shared" si="37"/>
        <v/>
      </c>
      <c r="J55" s="40"/>
      <c r="K55" s="40"/>
      <c r="L55" s="4" t="str">
        <f t="shared" si="38"/>
        <v>-</v>
      </c>
      <c r="M55" s="188" t="str">
        <f t="shared" si="0"/>
        <v/>
      </c>
      <c r="N55" s="40" t="s">
        <v>125</v>
      </c>
      <c r="O55" s="40" t="s">
        <v>125</v>
      </c>
      <c r="P55" s="4" t="str">
        <f t="shared" si="39"/>
        <v>-</v>
      </c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4" t="str">
        <f t="shared" si="40"/>
        <v>-</v>
      </c>
      <c r="AB55" s="4" t="str">
        <f t="shared" si="41"/>
        <v>-</v>
      </c>
      <c r="AC55" s="18" t="str">
        <f t="shared" si="42"/>
        <v>-</v>
      </c>
      <c r="AD55" s="21" t="str">
        <f t="shared" si="43"/>
        <v>-</v>
      </c>
      <c r="AE55" s="4" t="str">
        <f t="shared" si="44"/>
        <v>-</v>
      </c>
      <c r="AF55" s="4" t="str">
        <f t="shared" si="45"/>
        <v>-</v>
      </c>
      <c r="AH55" s="4" t="str">
        <f t="shared" si="46"/>
        <v>-</v>
      </c>
      <c r="AI55" s="18" t="str">
        <f t="shared" si="47"/>
        <v>-</v>
      </c>
      <c r="AJ55" s="21" t="str">
        <f t="shared" si="48"/>
        <v>-</v>
      </c>
      <c r="AK55" s="4" t="str">
        <f t="shared" si="49"/>
        <v>-</v>
      </c>
    </row>
    <row r="56" spans="1:37" ht="12.75" customHeight="1" x14ac:dyDescent="0.2">
      <c r="A56" s="35" t="s">
        <v>182</v>
      </c>
      <c r="B56" s="65" t="s">
        <v>272</v>
      </c>
      <c r="C56" s="37"/>
      <c r="D56" s="30"/>
      <c r="E56" s="38"/>
      <c r="F56" s="67"/>
      <c r="G56" s="39">
        <f t="shared" si="35"/>
        <v>0</v>
      </c>
      <c r="H56" s="39">
        <f t="shared" si="36"/>
        <v>0</v>
      </c>
      <c r="I56" s="188" t="str">
        <f t="shared" si="37"/>
        <v/>
      </c>
      <c r="J56" s="40"/>
      <c r="K56" s="40"/>
      <c r="L56" s="4" t="str">
        <f t="shared" si="38"/>
        <v>-</v>
      </c>
      <c r="M56" s="188" t="str">
        <f t="shared" si="0"/>
        <v/>
      </c>
      <c r="N56" s="40" t="s">
        <v>125</v>
      </c>
      <c r="O56" s="40" t="s">
        <v>125</v>
      </c>
      <c r="P56" s="4" t="str">
        <f t="shared" si="39"/>
        <v>-</v>
      </c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4" t="str">
        <f t="shared" si="40"/>
        <v>-</v>
      </c>
      <c r="AB56" s="4" t="str">
        <f t="shared" si="41"/>
        <v>-</v>
      </c>
      <c r="AC56" s="18" t="str">
        <f t="shared" si="42"/>
        <v>-</v>
      </c>
      <c r="AD56" s="21" t="str">
        <f t="shared" si="43"/>
        <v>-</v>
      </c>
      <c r="AE56" s="4" t="str">
        <f t="shared" si="44"/>
        <v>-</v>
      </c>
      <c r="AF56" s="4" t="str">
        <f t="shared" si="45"/>
        <v>-</v>
      </c>
      <c r="AH56" s="4" t="str">
        <f t="shared" si="46"/>
        <v>-</v>
      </c>
      <c r="AI56" s="18" t="str">
        <f t="shared" si="47"/>
        <v>-</v>
      </c>
      <c r="AJ56" s="21" t="str">
        <f t="shared" si="48"/>
        <v>-</v>
      </c>
      <c r="AK56" s="4" t="str">
        <f t="shared" si="49"/>
        <v>-</v>
      </c>
    </row>
    <row r="57" spans="1:37" ht="12.75" customHeight="1" x14ac:dyDescent="0.2">
      <c r="A57" s="35"/>
      <c r="B57" s="65"/>
      <c r="C57" s="37"/>
      <c r="D57" s="30"/>
      <c r="E57" s="38"/>
      <c r="F57" s="67"/>
      <c r="G57" s="39">
        <f>E57+F57</f>
        <v>0</v>
      </c>
      <c r="H57" s="39">
        <f t="shared" si="36"/>
        <v>0</v>
      </c>
      <c r="I57" s="188" t="str">
        <f t="shared" si="37"/>
        <v/>
      </c>
      <c r="J57" s="40"/>
      <c r="K57" s="40"/>
      <c r="L57" s="4" t="str">
        <f t="shared" si="38"/>
        <v>-</v>
      </c>
      <c r="M57" s="188" t="str">
        <f t="shared" si="0"/>
        <v/>
      </c>
      <c r="N57" s="40" t="s">
        <v>125</v>
      </c>
      <c r="O57" s="40" t="s">
        <v>125</v>
      </c>
      <c r="P57" s="4" t="str">
        <f t="shared" si="39"/>
        <v>-</v>
      </c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4" t="str">
        <f t="shared" si="40"/>
        <v>-</v>
      </c>
      <c r="AB57" s="4" t="str">
        <f t="shared" si="41"/>
        <v>-</v>
      </c>
      <c r="AC57" s="18" t="str">
        <f t="shared" si="42"/>
        <v>-</v>
      </c>
      <c r="AD57" s="21" t="str">
        <f t="shared" si="43"/>
        <v>-</v>
      </c>
      <c r="AE57" s="4" t="str">
        <f t="shared" si="44"/>
        <v>-</v>
      </c>
      <c r="AF57" s="4" t="str">
        <f t="shared" si="45"/>
        <v>-</v>
      </c>
      <c r="AH57" s="4" t="str">
        <f t="shared" si="46"/>
        <v>-</v>
      </c>
      <c r="AI57" s="18" t="str">
        <f t="shared" si="47"/>
        <v>-</v>
      </c>
      <c r="AJ57" s="21" t="str">
        <f t="shared" si="48"/>
        <v>-</v>
      </c>
      <c r="AK57" s="4" t="str">
        <f t="shared" si="49"/>
        <v>-</v>
      </c>
    </row>
    <row r="58" spans="1:37" s="28" customFormat="1" ht="12.75" customHeight="1" x14ac:dyDescent="0.2">
      <c r="A58" s="33">
        <v>5</v>
      </c>
      <c r="B58" s="66" t="s">
        <v>14</v>
      </c>
      <c r="C58" s="42">
        <f>ROUND(SUM(C47:C57),0)</f>
        <v>0</v>
      </c>
      <c r="D58" s="63"/>
      <c r="E58" s="42">
        <f>ROUND(SUM(E47:E57),0)</f>
        <v>0</v>
      </c>
      <c r="F58" s="68">
        <f>ROUND(SUM(F47:F57),0)</f>
        <v>0</v>
      </c>
      <c r="G58" s="42">
        <f>ROUND(SUM(G47:G57),0)</f>
        <v>0</v>
      </c>
      <c r="H58" s="42">
        <f>SUM(H47:H57)</f>
        <v>0</v>
      </c>
      <c r="I58" s="188"/>
      <c r="M58" s="188"/>
      <c r="AA58" s="5">
        <f t="shared" ref="AA58:AF58" si="50">ROUND(SUM(AA47:AA57),0)</f>
        <v>0</v>
      </c>
      <c r="AB58" s="5">
        <f t="shared" si="50"/>
        <v>0</v>
      </c>
      <c r="AC58" s="19">
        <f t="shared" si="50"/>
        <v>0</v>
      </c>
      <c r="AD58" s="22">
        <f t="shared" si="50"/>
        <v>0</v>
      </c>
      <c r="AE58" s="5">
        <f t="shared" si="50"/>
        <v>0</v>
      </c>
      <c r="AF58" s="5">
        <f t="shared" si="50"/>
        <v>0</v>
      </c>
      <c r="AH58" s="5">
        <f>ROUND(SUM(AH47:AH57),0)</f>
        <v>0</v>
      </c>
      <c r="AI58" s="19">
        <f>ROUND(SUM(AI47:AI57),0)</f>
        <v>0</v>
      </c>
      <c r="AJ58" s="22">
        <f>ROUND(SUM(AJ47:AJ57),0)</f>
        <v>0</v>
      </c>
      <c r="AK58" s="5">
        <f>ROUND(SUM(AK47:AK57),0)</f>
        <v>0</v>
      </c>
    </row>
    <row r="59" spans="1:37" ht="12.75" customHeight="1" x14ac:dyDescent="0.2">
      <c r="B59" s="29"/>
      <c r="C59" s="30"/>
      <c r="D59" s="30"/>
      <c r="E59" s="43"/>
      <c r="F59" s="43"/>
      <c r="G59" s="31"/>
      <c r="H59" s="31"/>
      <c r="I59" s="188"/>
      <c r="M59" s="188"/>
    </row>
    <row r="60" spans="1:37" s="28" customFormat="1" ht="12.75" customHeight="1" x14ac:dyDescent="0.2">
      <c r="A60" s="33">
        <v>6</v>
      </c>
      <c r="B60" s="313" t="s">
        <v>15</v>
      </c>
      <c r="C60" s="314"/>
      <c r="D60" s="314"/>
      <c r="E60" s="314"/>
      <c r="F60" s="314"/>
      <c r="G60" s="314"/>
      <c r="H60" s="315"/>
      <c r="I60" s="188"/>
      <c r="M60" s="188"/>
      <c r="AA60" s="3" t="s">
        <v>91</v>
      </c>
      <c r="AB60" s="3" t="s">
        <v>92</v>
      </c>
      <c r="AC60" s="17" t="s">
        <v>93</v>
      </c>
      <c r="AD60" s="20" t="s">
        <v>91</v>
      </c>
      <c r="AE60" s="3" t="s">
        <v>92</v>
      </c>
      <c r="AF60" s="3" t="s">
        <v>93</v>
      </c>
      <c r="AH60" s="3" t="s">
        <v>125</v>
      </c>
      <c r="AI60" s="17" t="s">
        <v>226</v>
      </c>
      <c r="AJ60" s="20" t="s">
        <v>125</v>
      </c>
      <c r="AK60" s="3" t="s">
        <v>226</v>
      </c>
    </row>
    <row r="61" spans="1:37" ht="12.75" customHeight="1" x14ac:dyDescent="0.2">
      <c r="A61" s="35" t="s">
        <v>183</v>
      </c>
      <c r="B61" s="65" t="s">
        <v>273</v>
      </c>
      <c r="C61" s="37"/>
      <c r="D61" s="30"/>
      <c r="E61" s="38"/>
      <c r="F61" s="67"/>
      <c r="G61" s="39">
        <f t="shared" ref="G61:G73" si="51">E61+F61</f>
        <v>0</v>
      </c>
      <c r="H61" s="39">
        <f t="shared" ref="H61:H73" si="52">C61-G61</f>
        <v>0</v>
      </c>
      <c r="I61" s="188" t="str">
        <f t="shared" ref="I61:I73" si="53">IF(AND($C61="",$E61="",$F61=""),"",IF(AND(OR($C61&lt;&gt;"",$G61&lt;&gt;""),OR(J61="",K61="")),"Select values! -&gt;",""))</f>
        <v/>
      </c>
      <c r="J61" s="40"/>
      <c r="K61" s="40"/>
      <c r="L61" s="4" t="str">
        <f t="shared" ref="L61:L73" si="54">IF(J61=K61,"-", "Allocation change")</f>
        <v>-</v>
      </c>
      <c r="M61" s="188" t="str">
        <f t="shared" si="0"/>
        <v/>
      </c>
      <c r="N61" s="40" t="s">
        <v>125</v>
      </c>
      <c r="O61" s="40" t="s">
        <v>125</v>
      </c>
      <c r="P61" s="4" t="str">
        <f t="shared" ref="P61:P73" si="55">IF(N61=O61,"-","Origin change")</f>
        <v>-</v>
      </c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4" t="str">
        <f t="shared" ref="AA61:AA73" si="56">IF(J61="Internal",C61,"-")</f>
        <v>-</v>
      </c>
      <c r="AB61" s="4" t="str">
        <f t="shared" ref="AB61:AB73" si="57">IF(J61="Related",C61,"-")</f>
        <v>-</v>
      </c>
      <c r="AC61" s="18" t="str">
        <f t="shared" ref="AC61:AC73" si="58">IF(J61="External",C61,"-")</f>
        <v>-</v>
      </c>
      <c r="AD61" s="21" t="str">
        <f t="shared" ref="AD61:AD73" si="59">IF(K61="Internal",G61,"-")</f>
        <v>-</v>
      </c>
      <c r="AE61" s="4" t="str">
        <f t="shared" ref="AE61:AE73" si="60">IF(K61="Related",G61,"-")</f>
        <v>-</v>
      </c>
      <c r="AF61" s="4" t="str">
        <f t="shared" ref="AF61:AF73" si="61">IF(K61="External",G61,"-")</f>
        <v>-</v>
      </c>
      <c r="AH61" s="4" t="str">
        <f t="shared" ref="AH61:AH73" si="62">IF($N61="Canadian",IF($C61="","-",$C61),"-")</f>
        <v>-</v>
      </c>
      <c r="AI61" s="18" t="str">
        <f t="shared" ref="AI61:AI73" si="63">IF($N61="Non-Canadian",IF($C61="","-",$C61),"-")</f>
        <v>-</v>
      </c>
      <c r="AJ61" s="21" t="str">
        <f t="shared" ref="AJ61:AJ73" si="64">IF($O61="Canadian",IF($G61=0,"-",$G61),"-")</f>
        <v>-</v>
      </c>
      <c r="AK61" s="4" t="str">
        <f t="shared" ref="AK61:AK73" si="65">IF($O61="Non-Canadian",IF($G61=0,"-",$G61),"-")</f>
        <v>-</v>
      </c>
    </row>
    <row r="62" spans="1:37" ht="12.75" customHeight="1" x14ac:dyDescent="0.2">
      <c r="A62" s="35" t="s">
        <v>184</v>
      </c>
      <c r="B62" s="65" t="s">
        <v>274</v>
      </c>
      <c r="C62" s="37"/>
      <c r="D62" s="30"/>
      <c r="E62" s="38"/>
      <c r="F62" s="67"/>
      <c r="G62" s="39">
        <f t="shared" si="51"/>
        <v>0</v>
      </c>
      <c r="H62" s="39">
        <f t="shared" si="52"/>
        <v>0</v>
      </c>
      <c r="I62" s="188" t="str">
        <f t="shared" si="53"/>
        <v/>
      </c>
      <c r="J62" s="40"/>
      <c r="K62" s="40"/>
      <c r="L62" s="4" t="str">
        <f t="shared" si="54"/>
        <v>-</v>
      </c>
      <c r="M62" s="188" t="str">
        <f t="shared" si="0"/>
        <v/>
      </c>
      <c r="N62" s="40" t="s">
        <v>125</v>
      </c>
      <c r="O62" s="40" t="s">
        <v>125</v>
      </c>
      <c r="P62" s="4" t="str">
        <f t="shared" si="55"/>
        <v>-</v>
      </c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4" t="str">
        <f t="shared" si="56"/>
        <v>-</v>
      </c>
      <c r="AB62" s="4" t="str">
        <f t="shared" si="57"/>
        <v>-</v>
      </c>
      <c r="AC62" s="18" t="str">
        <f t="shared" si="58"/>
        <v>-</v>
      </c>
      <c r="AD62" s="21" t="str">
        <f t="shared" si="59"/>
        <v>-</v>
      </c>
      <c r="AE62" s="4" t="str">
        <f t="shared" si="60"/>
        <v>-</v>
      </c>
      <c r="AF62" s="4" t="str">
        <f t="shared" si="61"/>
        <v>-</v>
      </c>
      <c r="AH62" s="4" t="str">
        <f t="shared" si="62"/>
        <v>-</v>
      </c>
      <c r="AI62" s="18" t="str">
        <f t="shared" si="63"/>
        <v>-</v>
      </c>
      <c r="AJ62" s="21" t="str">
        <f t="shared" si="64"/>
        <v>-</v>
      </c>
      <c r="AK62" s="4" t="str">
        <f t="shared" si="65"/>
        <v>-</v>
      </c>
    </row>
    <row r="63" spans="1:37" ht="12.75" customHeight="1" x14ac:dyDescent="0.2">
      <c r="A63" s="35"/>
      <c r="B63" s="65"/>
      <c r="C63" s="37"/>
      <c r="D63" s="30"/>
      <c r="E63" s="38"/>
      <c r="F63" s="67"/>
      <c r="G63" s="39">
        <f t="shared" si="51"/>
        <v>0</v>
      </c>
      <c r="H63" s="39">
        <f t="shared" si="52"/>
        <v>0</v>
      </c>
      <c r="I63" s="188" t="str">
        <f t="shared" si="53"/>
        <v/>
      </c>
      <c r="J63" s="40"/>
      <c r="K63" s="40"/>
      <c r="L63" s="4" t="str">
        <f t="shared" si="54"/>
        <v>-</v>
      </c>
      <c r="M63" s="188" t="str">
        <f t="shared" si="0"/>
        <v/>
      </c>
      <c r="N63" s="40" t="s">
        <v>125</v>
      </c>
      <c r="O63" s="40" t="s">
        <v>125</v>
      </c>
      <c r="P63" s="4" t="str">
        <f t="shared" si="55"/>
        <v>-</v>
      </c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4" t="str">
        <f t="shared" si="56"/>
        <v>-</v>
      </c>
      <c r="AB63" s="4" t="str">
        <f t="shared" si="57"/>
        <v>-</v>
      </c>
      <c r="AC63" s="18" t="str">
        <f t="shared" si="58"/>
        <v>-</v>
      </c>
      <c r="AD63" s="21" t="str">
        <f t="shared" si="59"/>
        <v>-</v>
      </c>
      <c r="AE63" s="4" t="str">
        <f t="shared" si="60"/>
        <v>-</v>
      </c>
      <c r="AF63" s="4" t="str">
        <f t="shared" si="61"/>
        <v>-</v>
      </c>
      <c r="AH63" s="4" t="str">
        <f t="shared" si="62"/>
        <v>-</v>
      </c>
      <c r="AI63" s="18" t="str">
        <f t="shared" si="63"/>
        <v>-</v>
      </c>
      <c r="AJ63" s="21" t="str">
        <f t="shared" si="64"/>
        <v>-</v>
      </c>
      <c r="AK63" s="4" t="str">
        <f t="shared" si="65"/>
        <v>-</v>
      </c>
    </row>
    <row r="64" spans="1:37" ht="12.75" customHeight="1" x14ac:dyDescent="0.2">
      <c r="A64" s="35"/>
      <c r="B64" s="65"/>
      <c r="C64" s="37"/>
      <c r="D64" s="30"/>
      <c r="E64" s="38"/>
      <c r="F64" s="67"/>
      <c r="G64" s="39">
        <f t="shared" si="51"/>
        <v>0</v>
      </c>
      <c r="H64" s="39">
        <f t="shared" si="52"/>
        <v>0</v>
      </c>
      <c r="I64" s="188" t="str">
        <f t="shared" si="53"/>
        <v/>
      </c>
      <c r="J64" s="40"/>
      <c r="K64" s="40"/>
      <c r="L64" s="4" t="str">
        <f t="shared" si="54"/>
        <v>-</v>
      </c>
      <c r="M64" s="188" t="str">
        <f t="shared" si="0"/>
        <v/>
      </c>
      <c r="N64" s="40" t="s">
        <v>125</v>
      </c>
      <c r="O64" s="40" t="s">
        <v>125</v>
      </c>
      <c r="P64" s="4" t="str">
        <f t="shared" si="55"/>
        <v>-</v>
      </c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4" t="str">
        <f t="shared" si="56"/>
        <v>-</v>
      </c>
      <c r="AB64" s="4" t="str">
        <f t="shared" si="57"/>
        <v>-</v>
      </c>
      <c r="AC64" s="18" t="str">
        <f t="shared" si="58"/>
        <v>-</v>
      </c>
      <c r="AD64" s="21" t="str">
        <f t="shared" si="59"/>
        <v>-</v>
      </c>
      <c r="AE64" s="4" t="str">
        <f t="shared" si="60"/>
        <v>-</v>
      </c>
      <c r="AF64" s="4" t="str">
        <f t="shared" si="61"/>
        <v>-</v>
      </c>
      <c r="AH64" s="4" t="str">
        <f t="shared" si="62"/>
        <v>-</v>
      </c>
      <c r="AI64" s="18" t="str">
        <f t="shared" si="63"/>
        <v>-</v>
      </c>
      <c r="AJ64" s="21" t="str">
        <f t="shared" si="64"/>
        <v>-</v>
      </c>
      <c r="AK64" s="4" t="str">
        <f t="shared" si="65"/>
        <v>-</v>
      </c>
    </row>
    <row r="65" spans="1:37" ht="12.75" customHeight="1" x14ac:dyDescent="0.2">
      <c r="A65" s="35"/>
      <c r="B65" s="65"/>
      <c r="C65" s="37"/>
      <c r="D65" s="30"/>
      <c r="E65" s="38"/>
      <c r="F65" s="67"/>
      <c r="G65" s="39">
        <f t="shared" si="51"/>
        <v>0</v>
      </c>
      <c r="H65" s="39">
        <f t="shared" si="52"/>
        <v>0</v>
      </c>
      <c r="I65" s="188" t="str">
        <f t="shared" si="53"/>
        <v/>
      </c>
      <c r="J65" s="40"/>
      <c r="K65" s="40"/>
      <c r="L65" s="4" t="str">
        <f t="shared" si="54"/>
        <v>-</v>
      </c>
      <c r="M65" s="188" t="str">
        <f t="shared" si="0"/>
        <v/>
      </c>
      <c r="N65" s="40" t="s">
        <v>125</v>
      </c>
      <c r="O65" s="40" t="s">
        <v>125</v>
      </c>
      <c r="P65" s="4" t="str">
        <f t="shared" si="55"/>
        <v>-</v>
      </c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4" t="str">
        <f t="shared" si="56"/>
        <v>-</v>
      </c>
      <c r="AB65" s="4" t="str">
        <f t="shared" si="57"/>
        <v>-</v>
      </c>
      <c r="AC65" s="18" t="str">
        <f t="shared" si="58"/>
        <v>-</v>
      </c>
      <c r="AD65" s="21" t="str">
        <f t="shared" si="59"/>
        <v>-</v>
      </c>
      <c r="AE65" s="4" t="str">
        <f t="shared" si="60"/>
        <v>-</v>
      </c>
      <c r="AF65" s="4" t="str">
        <f t="shared" si="61"/>
        <v>-</v>
      </c>
      <c r="AH65" s="4" t="str">
        <f t="shared" si="62"/>
        <v>-</v>
      </c>
      <c r="AI65" s="18" t="str">
        <f t="shared" si="63"/>
        <v>-</v>
      </c>
      <c r="AJ65" s="21" t="str">
        <f t="shared" si="64"/>
        <v>-</v>
      </c>
      <c r="AK65" s="4" t="str">
        <f t="shared" si="65"/>
        <v>-</v>
      </c>
    </row>
    <row r="66" spans="1:37" ht="12.75" customHeight="1" x14ac:dyDescent="0.2">
      <c r="A66" s="35"/>
      <c r="B66" s="65"/>
      <c r="C66" s="37"/>
      <c r="D66" s="30"/>
      <c r="E66" s="38"/>
      <c r="F66" s="67"/>
      <c r="G66" s="39">
        <f t="shared" si="51"/>
        <v>0</v>
      </c>
      <c r="H66" s="39">
        <f t="shared" si="52"/>
        <v>0</v>
      </c>
      <c r="I66" s="188" t="str">
        <f t="shared" si="53"/>
        <v/>
      </c>
      <c r="J66" s="40"/>
      <c r="K66" s="40"/>
      <c r="L66" s="4" t="str">
        <f t="shared" si="54"/>
        <v>-</v>
      </c>
      <c r="M66" s="188" t="str">
        <f t="shared" si="0"/>
        <v/>
      </c>
      <c r="N66" s="40" t="s">
        <v>125</v>
      </c>
      <c r="O66" s="40" t="s">
        <v>125</v>
      </c>
      <c r="P66" s="4" t="str">
        <f t="shared" si="55"/>
        <v>-</v>
      </c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4" t="str">
        <f t="shared" si="56"/>
        <v>-</v>
      </c>
      <c r="AB66" s="4" t="str">
        <f t="shared" si="57"/>
        <v>-</v>
      </c>
      <c r="AC66" s="18" t="str">
        <f t="shared" si="58"/>
        <v>-</v>
      </c>
      <c r="AD66" s="21" t="str">
        <f t="shared" si="59"/>
        <v>-</v>
      </c>
      <c r="AE66" s="4" t="str">
        <f t="shared" si="60"/>
        <v>-</v>
      </c>
      <c r="AF66" s="4" t="str">
        <f t="shared" si="61"/>
        <v>-</v>
      </c>
      <c r="AH66" s="4" t="str">
        <f t="shared" si="62"/>
        <v>-</v>
      </c>
      <c r="AI66" s="18" t="str">
        <f t="shared" si="63"/>
        <v>-</v>
      </c>
      <c r="AJ66" s="21" t="str">
        <f t="shared" si="64"/>
        <v>-</v>
      </c>
      <c r="AK66" s="4" t="str">
        <f t="shared" si="65"/>
        <v>-</v>
      </c>
    </row>
    <row r="67" spans="1:37" ht="12.75" customHeight="1" x14ac:dyDescent="0.2">
      <c r="A67" s="35" t="s">
        <v>185</v>
      </c>
      <c r="B67" s="65" t="s">
        <v>275</v>
      </c>
      <c r="C67" s="37"/>
      <c r="D67" s="30"/>
      <c r="E67" s="38"/>
      <c r="F67" s="67"/>
      <c r="G67" s="39">
        <f t="shared" si="51"/>
        <v>0</v>
      </c>
      <c r="H67" s="39">
        <f t="shared" si="52"/>
        <v>0</v>
      </c>
      <c r="I67" s="188" t="str">
        <f t="shared" si="53"/>
        <v/>
      </c>
      <c r="J67" s="40"/>
      <c r="K67" s="40"/>
      <c r="L67" s="4" t="str">
        <f t="shared" si="54"/>
        <v>-</v>
      </c>
      <c r="M67" s="188" t="str">
        <f t="shared" si="0"/>
        <v/>
      </c>
      <c r="N67" s="40" t="s">
        <v>125</v>
      </c>
      <c r="O67" s="40" t="s">
        <v>125</v>
      </c>
      <c r="P67" s="4" t="str">
        <f t="shared" si="55"/>
        <v>-</v>
      </c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4" t="str">
        <f t="shared" si="56"/>
        <v>-</v>
      </c>
      <c r="AB67" s="4" t="str">
        <f t="shared" si="57"/>
        <v>-</v>
      </c>
      <c r="AC67" s="18" t="str">
        <f t="shared" si="58"/>
        <v>-</v>
      </c>
      <c r="AD67" s="21" t="str">
        <f t="shared" si="59"/>
        <v>-</v>
      </c>
      <c r="AE67" s="4" t="str">
        <f t="shared" si="60"/>
        <v>-</v>
      </c>
      <c r="AF67" s="4" t="str">
        <f t="shared" si="61"/>
        <v>-</v>
      </c>
      <c r="AH67" s="4" t="str">
        <f t="shared" si="62"/>
        <v>-</v>
      </c>
      <c r="AI67" s="18" t="str">
        <f t="shared" si="63"/>
        <v>-</v>
      </c>
      <c r="AJ67" s="21" t="str">
        <f t="shared" si="64"/>
        <v>-</v>
      </c>
      <c r="AK67" s="4" t="str">
        <f t="shared" si="65"/>
        <v>-</v>
      </c>
    </row>
    <row r="68" spans="1:37" ht="12.75" customHeight="1" x14ac:dyDescent="0.2">
      <c r="A68" s="35" t="s">
        <v>186</v>
      </c>
      <c r="B68" s="65" t="s">
        <v>276</v>
      </c>
      <c r="C68" s="37"/>
      <c r="D68" s="30"/>
      <c r="E68" s="38"/>
      <c r="F68" s="67"/>
      <c r="G68" s="39">
        <f t="shared" si="51"/>
        <v>0</v>
      </c>
      <c r="H68" s="39">
        <f t="shared" si="52"/>
        <v>0</v>
      </c>
      <c r="I68" s="188" t="str">
        <f t="shared" si="53"/>
        <v/>
      </c>
      <c r="J68" s="40"/>
      <c r="K68" s="40"/>
      <c r="L68" s="4" t="str">
        <f t="shared" si="54"/>
        <v>-</v>
      </c>
      <c r="M68" s="188" t="str">
        <f t="shared" si="0"/>
        <v/>
      </c>
      <c r="N68" s="40" t="s">
        <v>125</v>
      </c>
      <c r="O68" s="40" t="s">
        <v>125</v>
      </c>
      <c r="P68" s="4" t="str">
        <f t="shared" si="55"/>
        <v>-</v>
      </c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4" t="str">
        <f t="shared" si="56"/>
        <v>-</v>
      </c>
      <c r="AB68" s="4" t="str">
        <f t="shared" si="57"/>
        <v>-</v>
      </c>
      <c r="AC68" s="18" t="str">
        <f t="shared" si="58"/>
        <v>-</v>
      </c>
      <c r="AD68" s="21" t="str">
        <f t="shared" si="59"/>
        <v>-</v>
      </c>
      <c r="AE68" s="4" t="str">
        <f t="shared" si="60"/>
        <v>-</v>
      </c>
      <c r="AF68" s="4" t="str">
        <f t="shared" si="61"/>
        <v>-</v>
      </c>
      <c r="AH68" s="4" t="str">
        <f t="shared" si="62"/>
        <v>-</v>
      </c>
      <c r="AI68" s="18" t="str">
        <f t="shared" si="63"/>
        <v>-</v>
      </c>
      <c r="AJ68" s="21" t="str">
        <f t="shared" si="64"/>
        <v>-</v>
      </c>
      <c r="AK68" s="4" t="str">
        <f t="shared" si="65"/>
        <v>-</v>
      </c>
    </row>
    <row r="69" spans="1:37" ht="12.75" customHeight="1" x14ac:dyDescent="0.2">
      <c r="A69" s="35" t="s">
        <v>277</v>
      </c>
      <c r="B69" s="65" t="s">
        <v>278</v>
      </c>
      <c r="C69" s="37"/>
      <c r="D69" s="30"/>
      <c r="E69" s="38"/>
      <c r="F69" s="67"/>
      <c r="G69" s="39">
        <f>E69+F69</f>
        <v>0</v>
      </c>
      <c r="H69" s="39">
        <f t="shared" si="52"/>
        <v>0</v>
      </c>
      <c r="I69" s="188" t="str">
        <f t="shared" si="53"/>
        <v/>
      </c>
      <c r="J69" s="40"/>
      <c r="K69" s="40"/>
      <c r="L69" s="4" t="str">
        <f t="shared" si="54"/>
        <v>-</v>
      </c>
      <c r="M69" s="188" t="str">
        <f t="shared" si="0"/>
        <v/>
      </c>
      <c r="N69" s="40" t="s">
        <v>125</v>
      </c>
      <c r="O69" s="40" t="s">
        <v>125</v>
      </c>
      <c r="P69" s="4" t="str">
        <f t="shared" si="55"/>
        <v>-</v>
      </c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4" t="str">
        <f t="shared" si="56"/>
        <v>-</v>
      </c>
      <c r="AB69" s="4" t="str">
        <f t="shared" si="57"/>
        <v>-</v>
      </c>
      <c r="AC69" s="18" t="str">
        <f t="shared" si="58"/>
        <v>-</v>
      </c>
      <c r="AD69" s="21" t="str">
        <f t="shared" si="59"/>
        <v>-</v>
      </c>
      <c r="AE69" s="4" t="str">
        <f t="shared" si="60"/>
        <v>-</v>
      </c>
      <c r="AF69" s="4" t="str">
        <f t="shared" si="61"/>
        <v>-</v>
      </c>
      <c r="AH69" s="4" t="str">
        <f t="shared" si="62"/>
        <v>-</v>
      </c>
      <c r="AI69" s="18" t="str">
        <f t="shared" si="63"/>
        <v>-</v>
      </c>
      <c r="AJ69" s="21" t="str">
        <f t="shared" si="64"/>
        <v>-</v>
      </c>
      <c r="AK69" s="4" t="str">
        <f t="shared" si="65"/>
        <v>-</v>
      </c>
    </row>
    <row r="70" spans="1:37" ht="12.75" customHeight="1" x14ac:dyDescent="0.2">
      <c r="A70" s="35"/>
      <c r="B70" s="65"/>
      <c r="C70" s="37"/>
      <c r="D70" s="30"/>
      <c r="E70" s="38"/>
      <c r="F70" s="67"/>
      <c r="G70" s="39">
        <f>E70+F70</f>
        <v>0</v>
      </c>
      <c r="H70" s="39">
        <f t="shared" si="52"/>
        <v>0</v>
      </c>
      <c r="I70" s="188" t="str">
        <f t="shared" si="53"/>
        <v/>
      </c>
      <c r="J70" s="40"/>
      <c r="K70" s="40"/>
      <c r="L70" s="4" t="str">
        <f t="shared" si="54"/>
        <v>-</v>
      </c>
      <c r="M70" s="188" t="str">
        <f t="shared" si="0"/>
        <v/>
      </c>
      <c r="N70" s="40" t="s">
        <v>125</v>
      </c>
      <c r="O70" s="40" t="s">
        <v>125</v>
      </c>
      <c r="P70" s="4" t="str">
        <f t="shared" si="55"/>
        <v>-</v>
      </c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4" t="str">
        <f t="shared" si="56"/>
        <v>-</v>
      </c>
      <c r="AB70" s="4" t="str">
        <f t="shared" si="57"/>
        <v>-</v>
      </c>
      <c r="AC70" s="18" t="str">
        <f t="shared" si="58"/>
        <v>-</v>
      </c>
      <c r="AD70" s="21" t="str">
        <f t="shared" si="59"/>
        <v>-</v>
      </c>
      <c r="AE70" s="4" t="str">
        <f t="shared" si="60"/>
        <v>-</v>
      </c>
      <c r="AF70" s="4" t="str">
        <f t="shared" si="61"/>
        <v>-</v>
      </c>
      <c r="AH70" s="4" t="str">
        <f t="shared" si="62"/>
        <v>-</v>
      </c>
      <c r="AI70" s="18" t="str">
        <f t="shared" si="63"/>
        <v>-</v>
      </c>
      <c r="AJ70" s="21" t="str">
        <f t="shared" si="64"/>
        <v>-</v>
      </c>
      <c r="AK70" s="4" t="str">
        <f t="shared" si="65"/>
        <v>-</v>
      </c>
    </row>
    <row r="71" spans="1:37" ht="12.75" customHeight="1" x14ac:dyDescent="0.2">
      <c r="A71" s="35" t="s">
        <v>187</v>
      </c>
      <c r="B71" s="65" t="s">
        <v>78</v>
      </c>
      <c r="C71" s="37"/>
      <c r="D71" s="30"/>
      <c r="E71" s="38"/>
      <c r="F71" s="67"/>
      <c r="G71" s="39">
        <f t="shared" si="51"/>
        <v>0</v>
      </c>
      <c r="H71" s="39">
        <f t="shared" si="52"/>
        <v>0</v>
      </c>
      <c r="I71" s="188" t="str">
        <f t="shared" si="53"/>
        <v/>
      </c>
      <c r="J71" s="40"/>
      <c r="K71" s="40"/>
      <c r="L71" s="4" t="str">
        <f t="shared" si="54"/>
        <v>-</v>
      </c>
      <c r="M71" s="188" t="str">
        <f t="shared" si="0"/>
        <v/>
      </c>
      <c r="N71" s="40" t="s">
        <v>125</v>
      </c>
      <c r="O71" s="40" t="s">
        <v>125</v>
      </c>
      <c r="P71" s="4" t="str">
        <f t="shared" si="55"/>
        <v>-</v>
      </c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4" t="str">
        <f t="shared" si="56"/>
        <v>-</v>
      </c>
      <c r="AB71" s="4" t="str">
        <f t="shared" si="57"/>
        <v>-</v>
      </c>
      <c r="AC71" s="18" t="str">
        <f t="shared" si="58"/>
        <v>-</v>
      </c>
      <c r="AD71" s="21" t="str">
        <f t="shared" si="59"/>
        <v>-</v>
      </c>
      <c r="AE71" s="4" t="str">
        <f t="shared" si="60"/>
        <v>-</v>
      </c>
      <c r="AF71" s="4" t="str">
        <f t="shared" si="61"/>
        <v>-</v>
      </c>
      <c r="AH71" s="4" t="str">
        <f t="shared" si="62"/>
        <v>-</v>
      </c>
      <c r="AI71" s="18" t="str">
        <f t="shared" si="63"/>
        <v>-</v>
      </c>
      <c r="AJ71" s="21" t="str">
        <f t="shared" si="64"/>
        <v>-</v>
      </c>
      <c r="AK71" s="4" t="str">
        <f t="shared" si="65"/>
        <v>-</v>
      </c>
    </row>
    <row r="72" spans="1:37" ht="12.75" customHeight="1" x14ac:dyDescent="0.2">
      <c r="A72" s="35"/>
      <c r="B72" s="65"/>
      <c r="C72" s="37"/>
      <c r="D72" s="30"/>
      <c r="E72" s="38"/>
      <c r="F72" s="67"/>
      <c r="G72" s="39">
        <f t="shared" si="51"/>
        <v>0</v>
      </c>
      <c r="H72" s="39">
        <f t="shared" si="52"/>
        <v>0</v>
      </c>
      <c r="I72" s="188" t="str">
        <f t="shared" si="53"/>
        <v/>
      </c>
      <c r="J72" s="40"/>
      <c r="K72" s="40"/>
      <c r="L72" s="4" t="str">
        <f t="shared" si="54"/>
        <v>-</v>
      </c>
      <c r="M72" s="188" t="str">
        <f t="shared" si="0"/>
        <v/>
      </c>
      <c r="N72" s="40" t="s">
        <v>125</v>
      </c>
      <c r="O72" s="40" t="s">
        <v>125</v>
      </c>
      <c r="P72" s="4" t="str">
        <f t="shared" si="55"/>
        <v>-</v>
      </c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4" t="str">
        <f t="shared" si="56"/>
        <v>-</v>
      </c>
      <c r="AB72" s="4" t="str">
        <f t="shared" si="57"/>
        <v>-</v>
      </c>
      <c r="AC72" s="18" t="str">
        <f t="shared" si="58"/>
        <v>-</v>
      </c>
      <c r="AD72" s="21" t="str">
        <f t="shared" si="59"/>
        <v>-</v>
      </c>
      <c r="AE72" s="4" t="str">
        <f t="shared" si="60"/>
        <v>-</v>
      </c>
      <c r="AF72" s="4" t="str">
        <f t="shared" si="61"/>
        <v>-</v>
      </c>
      <c r="AH72" s="4" t="str">
        <f t="shared" si="62"/>
        <v>-</v>
      </c>
      <c r="AI72" s="18" t="str">
        <f t="shared" si="63"/>
        <v>-</v>
      </c>
      <c r="AJ72" s="21" t="str">
        <f t="shared" si="64"/>
        <v>-</v>
      </c>
      <c r="AK72" s="4" t="str">
        <f t="shared" si="65"/>
        <v>-</v>
      </c>
    </row>
    <row r="73" spans="1:37" ht="12.75" customHeight="1" x14ac:dyDescent="0.2">
      <c r="A73" s="35"/>
      <c r="B73" s="65"/>
      <c r="C73" s="37"/>
      <c r="D73" s="30"/>
      <c r="E73" s="38"/>
      <c r="F73" s="67"/>
      <c r="G73" s="39">
        <f t="shared" si="51"/>
        <v>0</v>
      </c>
      <c r="H73" s="39">
        <f t="shared" si="52"/>
        <v>0</v>
      </c>
      <c r="I73" s="188" t="str">
        <f t="shared" si="53"/>
        <v/>
      </c>
      <c r="J73" s="40"/>
      <c r="K73" s="40"/>
      <c r="L73" s="4" t="str">
        <f t="shared" si="54"/>
        <v>-</v>
      </c>
      <c r="M73" s="188" t="str">
        <f t="shared" si="0"/>
        <v/>
      </c>
      <c r="N73" s="40" t="s">
        <v>125</v>
      </c>
      <c r="O73" s="40" t="s">
        <v>125</v>
      </c>
      <c r="P73" s="4" t="str">
        <f t="shared" si="55"/>
        <v>-</v>
      </c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4" t="str">
        <f t="shared" si="56"/>
        <v>-</v>
      </c>
      <c r="AB73" s="4" t="str">
        <f t="shared" si="57"/>
        <v>-</v>
      </c>
      <c r="AC73" s="18" t="str">
        <f t="shared" si="58"/>
        <v>-</v>
      </c>
      <c r="AD73" s="21" t="str">
        <f t="shared" si="59"/>
        <v>-</v>
      </c>
      <c r="AE73" s="4" t="str">
        <f t="shared" si="60"/>
        <v>-</v>
      </c>
      <c r="AF73" s="4" t="str">
        <f t="shared" si="61"/>
        <v>-</v>
      </c>
      <c r="AH73" s="4" t="str">
        <f t="shared" si="62"/>
        <v>-</v>
      </c>
      <c r="AI73" s="18" t="str">
        <f t="shared" si="63"/>
        <v>-</v>
      </c>
      <c r="AJ73" s="21" t="str">
        <f t="shared" si="64"/>
        <v>-</v>
      </c>
      <c r="AK73" s="4" t="str">
        <f t="shared" si="65"/>
        <v>-</v>
      </c>
    </row>
    <row r="74" spans="1:37" s="28" customFormat="1" ht="12.75" customHeight="1" x14ac:dyDescent="0.2">
      <c r="A74" s="33">
        <v>6</v>
      </c>
      <c r="B74" s="66" t="s">
        <v>16</v>
      </c>
      <c r="C74" s="42">
        <f>ROUND(SUM(C61:C73),0)</f>
        <v>0</v>
      </c>
      <c r="D74" s="63"/>
      <c r="E74" s="42">
        <f>ROUND(SUM(E61:E73),0)</f>
        <v>0</v>
      </c>
      <c r="F74" s="68">
        <f>ROUND(SUM(F61:F73),0)</f>
        <v>0</v>
      </c>
      <c r="G74" s="42">
        <f>ROUND(SUM(G61:G73),0)</f>
        <v>0</v>
      </c>
      <c r="H74" s="42">
        <f>SUM(H61:H73)</f>
        <v>0</v>
      </c>
      <c r="I74" s="188"/>
      <c r="M74" s="188"/>
      <c r="AA74" s="5">
        <f t="shared" ref="AA74:AF74" si="66">ROUND(SUM(AA61:AA73),0)</f>
        <v>0</v>
      </c>
      <c r="AB74" s="5">
        <f t="shared" si="66"/>
        <v>0</v>
      </c>
      <c r="AC74" s="19">
        <f t="shared" si="66"/>
        <v>0</v>
      </c>
      <c r="AD74" s="22">
        <f t="shared" si="66"/>
        <v>0</v>
      </c>
      <c r="AE74" s="5">
        <f t="shared" si="66"/>
        <v>0</v>
      </c>
      <c r="AF74" s="5">
        <f t="shared" si="66"/>
        <v>0</v>
      </c>
      <c r="AH74" s="5">
        <f>ROUND(SUM(AH61:AH73),0)</f>
        <v>0</v>
      </c>
      <c r="AI74" s="19">
        <f>ROUND(SUM(AI61:AI73),0)</f>
        <v>0</v>
      </c>
      <c r="AJ74" s="22">
        <f>ROUND(SUM(AJ61:AJ73),0)</f>
        <v>0</v>
      </c>
      <c r="AK74" s="5">
        <f>ROUND(SUM(AK61:AK73),0)</f>
        <v>0</v>
      </c>
    </row>
    <row r="75" spans="1:37" ht="12.75" customHeight="1" x14ac:dyDescent="0.2">
      <c r="B75" s="29"/>
      <c r="C75" s="44"/>
      <c r="D75" s="44"/>
      <c r="E75" s="44"/>
      <c r="F75" s="44"/>
      <c r="G75" s="45"/>
      <c r="H75" s="45"/>
      <c r="I75" s="188"/>
      <c r="M75" s="188"/>
    </row>
    <row r="76" spans="1:37" s="28" customFormat="1" ht="12.75" customHeight="1" x14ac:dyDescent="0.2">
      <c r="A76" s="33">
        <v>7</v>
      </c>
      <c r="B76" s="313" t="s">
        <v>279</v>
      </c>
      <c r="C76" s="314"/>
      <c r="D76" s="314"/>
      <c r="E76" s="314"/>
      <c r="F76" s="314"/>
      <c r="G76" s="314"/>
      <c r="H76" s="315"/>
      <c r="I76" s="188"/>
      <c r="M76" s="188"/>
      <c r="AA76" s="3" t="s">
        <v>91</v>
      </c>
      <c r="AB76" s="3" t="s">
        <v>92</v>
      </c>
      <c r="AC76" s="17" t="s">
        <v>93</v>
      </c>
      <c r="AD76" s="20" t="s">
        <v>91</v>
      </c>
      <c r="AE76" s="3" t="s">
        <v>92</v>
      </c>
      <c r="AF76" s="3" t="s">
        <v>93</v>
      </c>
      <c r="AH76" s="3" t="s">
        <v>125</v>
      </c>
      <c r="AI76" s="17" t="s">
        <v>226</v>
      </c>
      <c r="AJ76" s="20" t="s">
        <v>125</v>
      </c>
      <c r="AK76" s="3" t="s">
        <v>226</v>
      </c>
    </row>
    <row r="77" spans="1:37" ht="12.75" customHeight="1" x14ac:dyDescent="0.2">
      <c r="A77" s="35" t="s">
        <v>188</v>
      </c>
      <c r="B77" s="65" t="s">
        <v>17</v>
      </c>
      <c r="C77" s="37"/>
      <c r="D77" s="30"/>
      <c r="E77" s="38"/>
      <c r="F77" s="67"/>
      <c r="G77" s="39">
        <f t="shared" ref="G77:G85" si="67">E77+F77</f>
        <v>0</v>
      </c>
      <c r="H77" s="39">
        <f t="shared" ref="H77:H85" si="68">C77-G77</f>
        <v>0</v>
      </c>
      <c r="I77" s="188" t="str">
        <f t="shared" ref="I77:I85" si="69">IF(AND($C77="",$E77="",$F77=""),"",IF(AND(OR($C77&lt;&gt;"",$G77&lt;&gt;""),OR(J77="",K77="")),"Select values! -&gt;",""))</f>
        <v/>
      </c>
      <c r="J77" s="40"/>
      <c r="K77" s="40"/>
      <c r="L77" s="4" t="str">
        <f t="shared" ref="L77:L85" si="70">IF(J77=K77,"-", "Allocation change")</f>
        <v>-</v>
      </c>
      <c r="M77" s="188" t="str">
        <f t="shared" ref="M77:M140" si="71">IF(AND($C77="",$E77="",$F77=""),"",IF(AND(OR($C77&lt;&gt;"",$G77&lt;&gt;""),OR(N77="",O77="")),"Select values! -&gt;",""))</f>
        <v/>
      </c>
      <c r="N77" s="40" t="s">
        <v>125</v>
      </c>
      <c r="O77" s="40" t="s">
        <v>125</v>
      </c>
      <c r="P77" s="4" t="str">
        <f t="shared" ref="P77:P85" si="72">IF(N77=O77,"-","Origin change")</f>
        <v>-</v>
      </c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4" t="str">
        <f t="shared" ref="AA77:AA85" si="73">IF(J77="Internal",C77,"-")</f>
        <v>-</v>
      </c>
      <c r="AB77" s="4" t="str">
        <f t="shared" ref="AB77:AB85" si="74">IF(J77="Related",C77,"-")</f>
        <v>-</v>
      </c>
      <c r="AC77" s="18" t="str">
        <f t="shared" ref="AC77:AC85" si="75">IF(J77="External",C77,"-")</f>
        <v>-</v>
      </c>
      <c r="AD77" s="21" t="str">
        <f t="shared" ref="AD77:AD85" si="76">IF(K77="Internal",G77,"-")</f>
        <v>-</v>
      </c>
      <c r="AE77" s="4" t="str">
        <f t="shared" ref="AE77:AE85" si="77">IF(K77="Related",G77,"-")</f>
        <v>-</v>
      </c>
      <c r="AF77" s="4" t="str">
        <f t="shared" ref="AF77:AF85" si="78">IF(K77="External",G77,"-")</f>
        <v>-</v>
      </c>
      <c r="AH77" s="4" t="str">
        <f t="shared" ref="AH77:AH85" si="79">IF($N77="Canadian",IF($C77="","-",$C77),"-")</f>
        <v>-</v>
      </c>
      <c r="AI77" s="18" t="str">
        <f t="shared" ref="AI77:AI85" si="80">IF($N77="Non-Canadian",IF($C77="","-",$C77),"-")</f>
        <v>-</v>
      </c>
      <c r="AJ77" s="21" t="str">
        <f t="shared" ref="AJ77:AJ85" si="81">IF($O77="Canadian",IF($G77=0,"-",$G77),"-")</f>
        <v>-</v>
      </c>
      <c r="AK77" s="4" t="str">
        <f t="shared" ref="AK77:AK85" si="82">IF($O77="Non-Canadian",IF($G77=0,"-",$G77),"-")</f>
        <v>-</v>
      </c>
    </row>
    <row r="78" spans="1:37" ht="12.75" customHeight="1" x14ac:dyDescent="0.2">
      <c r="A78" s="35" t="s">
        <v>189</v>
      </c>
      <c r="B78" s="65" t="s">
        <v>18</v>
      </c>
      <c r="C78" s="37"/>
      <c r="D78" s="30"/>
      <c r="E78" s="38"/>
      <c r="F78" s="67"/>
      <c r="G78" s="39">
        <f t="shared" si="67"/>
        <v>0</v>
      </c>
      <c r="H78" s="39">
        <f t="shared" si="68"/>
        <v>0</v>
      </c>
      <c r="I78" s="188" t="str">
        <f t="shared" si="69"/>
        <v/>
      </c>
      <c r="J78" s="40"/>
      <c r="K78" s="40"/>
      <c r="L78" s="4" t="str">
        <f t="shared" si="70"/>
        <v>-</v>
      </c>
      <c r="M78" s="188" t="str">
        <f t="shared" si="71"/>
        <v/>
      </c>
      <c r="N78" s="40" t="s">
        <v>125</v>
      </c>
      <c r="O78" s="40" t="s">
        <v>125</v>
      </c>
      <c r="P78" s="4" t="str">
        <f t="shared" si="72"/>
        <v>-</v>
      </c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4" t="str">
        <f t="shared" si="73"/>
        <v>-</v>
      </c>
      <c r="AB78" s="4" t="str">
        <f t="shared" si="74"/>
        <v>-</v>
      </c>
      <c r="AC78" s="18" t="str">
        <f t="shared" si="75"/>
        <v>-</v>
      </c>
      <c r="AD78" s="21" t="str">
        <f t="shared" si="76"/>
        <v>-</v>
      </c>
      <c r="AE78" s="4" t="str">
        <f t="shared" si="77"/>
        <v>-</v>
      </c>
      <c r="AF78" s="4" t="str">
        <f t="shared" si="78"/>
        <v>-</v>
      </c>
      <c r="AH78" s="4" t="str">
        <f t="shared" si="79"/>
        <v>-</v>
      </c>
      <c r="AI78" s="18" t="str">
        <f t="shared" si="80"/>
        <v>-</v>
      </c>
      <c r="AJ78" s="21" t="str">
        <f t="shared" si="81"/>
        <v>-</v>
      </c>
      <c r="AK78" s="4" t="str">
        <f t="shared" si="82"/>
        <v>-</v>
      </c>
    </row>
    <row r="79" spans="1:37" ht="12.75" customHeight="1" x14ac:dyDescent="0.2">
      <c r="A79" s="35" t="s">
        <v>190</v>
      </c>
      <c r="B79" s="65" t="s">
        <v>19</v>
      </c>
      <c r="C79" s="37"/>
      <c r="D79" s="30"/>
      <c r="E79" s="38"/>
      <c r="F79" s="67"/>
      <c r="G79" s="39">
        <f t="shared" si="67"/>
        <v>0</v>
      </c>
      <c r="H79" s="39">
        <f t="shared" si="68"/>
        <v>0</v>
      </c>
      <c r="I79" s="188" t="str">
        <f t="shared" si="69"/>
        <v/>
      </c>
      <c r="J79" s="40"/>
      <c r="K79" s="40"/>
      <c r="L79" s="4" t="str">
        <f t="shared" si="70"/>
        <v>-</v>
      </c>
      <c r="M79" s="188" t="str">
        <f t="shared" si="71"/>
        <v/>
      </c>
      <c r="N79" s="40" t="s">
        <v>125</v>
      </c>
      <c r="O79" s="40" t="s">
        <v>125</v>
      </c>
      <c r="P79" s="4" t="str">
        <f t="shared" si="72"/>
        <v>-</v>
      </c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4" t="str">
        <f t="shared" si="73"/>
        <v>-</v>
      </c>
      <c r="AB79" s="4" t="str">
        <f t="shared" si="74"/>
        <v>-</v>
      </c>
      <c r="AC79" s="18" t="str">
        <f t="shared" si="75"/>
        <v>-</v>
      </c>
      <c r="AD79" s="21" t="str">
        <f t="shared" si="76"/>
        <v>-</v>
      </c>
      <c r="AE79" s="4" t="str">
        <f t="shared" si="77"/>
        <v>-</v>
      </c>
      <c r="AF79" s="4" t="str">
        <f t="shared" si="78"/>
        <v>-</v>
      </c>
      <c r="AH79" s="4" t="str">
        <f t="shared" si="79"/>
        <v>-</v>
      </c>
      <c r="AI79" s="18" t="str">
        <f t="shared" si="80"/>
        <v>-</v>
      </c>
      <c r="AJ79" s="21" t="str">
        <f t="shared" si="81"/>
        <v>-</v>
      </c>
      <c r="AK79" s="4" t="str">
        <f t="shared" si="82"/>
        <v>-</v>
      </c>
    </row>
    <row r="80" spans="1:37" ht="12.75" customHeight="1" x14ac:dyDescent="0.2">
      <c r="A80" s="35" t="s">
        <v>191</v>
      </c>
      <c r="B80" s="65" t="s">
        <v>237</v>
      </c>
      <c r="C80" s="37"/>
      <c r="D80" s="30"/>
      <c r="E80" s="38"/>
      <c r="F80" s="67"/>
      <c r="G80" s="39">
        <f t="shared" si="67"/>
        <v>0</v>
      </c>
      <c r="H80" s="39">
        <f t="shared" si="68"/>
        <v>0</v>
      </c>
      <c r="I80" s="188" t="str">
        <f t="shared" si="69"/>
        <v/>
      </c>
      <c r="J80" s="40"/>
      <c r="K80" s="40"/>
      <c r="L80" s="4" t="str">
        <f t="shared" si="70"/>
        <v>-</v>
      </c>
      <c r="M80" s="188" t="str">
        <f t="shared" si="71"/>
        <v/>
      </c>
      <c r="N80" s="40" t="s">
        <v>125</v>
      </c>
      <c r="O80" s="40" t="s">
        <v>125</v>
      </c>
      <c r="P80" s="4" t="str">
        <f t="shared" si="72"/>
        <v>-</v>
      </c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4" t="str">
        <f t="shared" si="73"/>
        <v>-</v>
      </c>
      <c r="AB80" s="4" t="str">
        <f t="shared" si="74"/>
        <v>-</v>
      </c>
      <c r="AC80" s="18" t="str">
        <f t="shared" si="75"/>
        <v>-</v>
      </c>
      <c r="AD80" s="21" t="str">
        <f t="shared" si="76"/>
        <v>-</v>
      </c>
      <c r="AE80" s="4" t="str">
        <f t="shared" si="77"/>
        <v>-</v>
      </c>
      <c r="AF80" s="4" t="str">
        <f t="shared" si="78"/>
        <v>-</v>
      </c>
      <c r="AH80" s="4" t="str">
        <f t="shared" si="79"/>
        <v>-</v>
      </c>
      <c r="AI80" s="18" t="str">
        <f t="shared" si="80"/>
        <v>-</v>
      </c>
      <c r="AJ80" s="21" t="str">
        <f t="shared" si="81"/>
        <v>-</v>
      </c>
      <c r="AK80" s="4" t="str">
        <f t="shared" si="82"/>
        <v>-</v>
      </c>
    </row>
    <row r="81" spans="1:37" ht="12.75" customHeight="1" x14ac:dyDescent="0.2">
      <c r="A81" s="35" t="s">
        <v>192</v>
      </c>
      <c r="B81" s="65" t="s">
        <v>74</v>
      </c>
      <c r="C81" s="37"/>
      <c r="D81" s="30"/>
      <c r="E81" s="38"/>
      <c r="F81" s="67"/>
      <c r="G81" s="39">
        <f t="shared" si="67"/>
        <v>0</v>
      </c>
      <c r="H81" s="39">
        <f t="shared" si="68"/>
        <v>0</v>
      </c>
      <c r="I81" s="188" t="str">
        <f t="shared" si="69"/>
        <v/>
      </c>
      <c r="J81" s="40"/>
      <c r="K81" s="40"/>
      <c r="L81" s="4" t="str">
        <f t="shared" si="70"/>
        <v>-</v>
      </c>
      <c r="M81" s="188" t="str">
        <f t="shared" si="71"/>
        <v/>
      </c>
      <c r="N81" s="40" t="s">
        <v>125</v>
      </c>
      <c r="O81" s="40" t="s">
        <v>125</v>
      </c>
      <c r="P81" s="4" t="str">
        <f t="shared" si="72"/>
        <v>-</v>
      </c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4" t="str">
        <f t="shared" si="73"/>
        <v>-</v>
      </c>
      <c r="AB81" s="4" t="str">
        <f t="shared" si="74"/>
        <v>-</v>
      </c>
      <c r="AC81" s="18" t="str">
        <f t="shared" si="75"/>
        <v>-</v>
      </c>
      <c r="AD81" s="21" t="str">
        <f t="shared" si="76"/>
        <v>-</v>
      </c>
      <c r="AE81" s="4" t="str">
        <f t="shared" si="77"/>
        <v>-</v>
      </c>
      <c r="AF81" s="4" t="str">
        <f t="shared" si="78"/>
        <v>-</v>
      </c>
      <c r="AH81" s="4" t="str">
        <f t="shared" si="79"/>
        <v>-</v>
      </c>
      <c r="AI81" s="18" t="str">
        <f t="shared" si="80"/>
        <v>-</v>
      </c>
      <c r="AJ81" s="21" t="str">
        <f t="shared" si="81"/>
        <v>-</v>
      </c>
      <c r="AK81" s="4" t="str">
        <f t="shared" si="82"/>
        <v>-</v>
      </c>
    </row>
    <row r="82" spans="1:37" ht="12.75" customHeight="1" x14ac:dyDescent="0.2">
      <c r="A82" s="35" t="s">
        <v>193</v>
      </c>
      <c r="B82" s="65" t="s">
        <v>75</v>
      </c>
      <c r="C82" s="37"/>
      <c r="D82" s="30"/>
      <c r="E82" s="38"/>
      <c r="F82" s="67"/>
      <c r="G82" s="39">
        <f t="shared" si="67"/>
        <v>0</v>
      </c>
      <c r="H82" s="39">
        <f t="shared" si="68"/>
        <v>0</v>
      </c>
      <c r="I82" s="188" t="str">
        <f t="shared" si="69"/>
        <v/>
      </c>
      <c r="J82" s="40"/>
      <c r="K82" s="40"/>
      <c r="L82" s="4" t="str">
        <f t="shared" si="70"/>
        <v>-</v>
      </c>
      <c r="M82" s="188" t="str">
        <f t="shared" si="71"/>
        <v/>
      </c>
      <c r="N82" s="40" t="s">
        <v>125</v>
      </c>
      <c r="O82" s="40" t="s">
        <v>125</v>
      </c>
      <c r="P82" s="4" t="str">
        <f t="shared" si="72"/>
        <v>-</v>
      </c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4" t="str">
        <f t="shared" si="73"/>
        <v>-</v>
      </c>
      <c r="AB82" s="4" t="str">
        <f t="shared" si="74"/>
        <v>-</v>
      </c>
      <c r="AC82" s="18" t="str">
        <f t="shared" si="75"/>
        <v>-</v>
      </c>
      <c r="AD82" s="21" t="str">
        <f t="shared" si="76"/>
        <v>-</v>
      </c>
      <c r="AE82" s="4" t="str">
        <f t="shared" si="77"/>
        <v>-</v>
      </c>
      <c r="AF82" s="4" t="str">
        <f t="shared" si="78"/>
        <v>-</v>
      </c>
      <c r="AH82" s="4" t="str">
        <f t="shared" si="79"/>
        <v>-</v>
      </c>
      <c r="AI82" s="18" t="str">
        <f t="shared" si="80"/>
        <v>-</v>
      </c>
      <c r="AJ82" s="21" t="str">
        <f t="shared" si="81"/>
        <v>-</v>
      </c>
      <c r="AK82" s="4" t="str">
        <f t="shared" si="82"/>
        <v>-</v>
      </c>
    </row>
    <row r="83" spans="1:37" ht="12.75" customHeight="1" x14ac:dyDescent="0.2">
      <c r="A83" s="35" t="s">
        <v>194</v>
      </c>
      <c r="B83" s="65" t="s">
        <v>20</v>
      </c>
      <c r="C83" s="37"/>
      <c r="D83" s="30"/>
      <c r="E83" s="38"/>
      <c r="F83" s="67"/>
      <c r="G83" s="39">
        <f t="shared" si="67"/>
        <v>0</v>
      </c>
      <c r="H83" s="39">
        <f t="shared" si="68"/>
        <v>0</v>
      </c>
      <c r="I83" s="188" t="str">
        <f t="shared" si="69"/>
        <v/>
      </c>
      <c r="J83" s="40"/>
      <c r="K83" s="40"/>
      <c r="L83" s="4" t="str">
        <f t="shared" si="70"/>
        <v>-</v>
      </c>
      <c r="M83" s="188" t="str">
        <f t="shared" si="71"/>
        <v/>
      </c>
      <c r="N83" s="40" t="s">
        <v>125</v>
      </c>
      <c r="O83" s="40" t="s">
        <v>125</v>
      </c>
      <c r="P83" s="4" t="str">
        <f t="shared" si="72"/>
        <v>-</v>
      </c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4" t="str">
        <f t="shared" si="73"/>
        <v>-</v>
      </c>
      <c r="AB83" s="4" t="str">
        <f t="shared" si="74"/>
        <v>-</v>
      </c>
      <c r="AC83" s="18" t="str">
        <f t="shared" si="75"/>
        <v>-</v>
      </c>
      <c r="AD83" s="21" t="str">
        <f t="shared" si="76"/>
        <v>-</v>
      </c>
      <c r="AE83" s="4" t="str">
        <f t="shared" si="77"/>
        <v>-</v>
      </c>
      <c r="AF83" s="4" t="str">
        <f t="shared" si="78"/>
        <v>-</v>
      </c>
      <c r="AH83" s="4" t="str">
        <f t="shared" si="79"/>
        <v>-</v>
      </c>
      <c r="AI83" s="18" t="str">
        <f t="shared" si="80"/>
        <v>-</v>
      </c>
      <c r="AJ83" s="21" t="str">
        <f t="shared" si="81"/>
        <v>-</v>
      </c>
      <c r="AK83" s="4" t="str">
        <f t="shared" si="82"/>
        <v>-</v>
      </c>
    </row>
    <row r="84" spans="1:37" ht="12.75" customHeight="1" x14ac:dyDescent="0.2">
      <c r="A84" s="35" t="s">
        <v>195</v>
      </c>
      <c r="B84" s="65" t="s">
        <v>78</v>
      </c>
      <c r="C84" s="37"/>
      <c r="D84" s="30"/>
      <c r="E84" s="38"/>
      <c r="F84" s="67"/>
      <c r="G84" s="39">
        <f t="shared" si="67"/>
        <v>0</v>
      </c>
      <c r="H84" s="39">
        <f t="shared" si="68"/>
        <v>0</v>
      </c>
      <c r="I84" s="188" t="str">
        <f t="shared" si="69"/>
        <v/>
      </c>
      <c r="J84" s="40"/>
      <c r="K84" s="40"/>
      <c r="L84" s="4" t="str">
        <f t="shared" si="70"/>
        <v>-</v>
      </c>
      <c r="M84" s="188" t="str">
        <f t="shared" si="71"/>
        <v/>
      </c>
      <c r="N84" s="40" t="s">
        <v>125</v>
      </c>
      <c r="O84" s="40" t="s">
        <v>125</v>
      </c>
      <c r="P84" s="4" t="str">
        <f t="shared" si="72"/>
        <v>-</v>
      </c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4" t="str">
        <f t="shared" si="73"/>
        <v>-</v>
      </c>
      <c r="AB84" s="4" t="str">
        <f t="shared" si="74"/>
        <v>-</v>
      </c>
      <c r="AC84" s="18" t="str">
        <f t="shared" si="75"/>
        <v>-</v>
      </c>
      <c r="AD84" s="21" t="str">
        <f t="shared" si="76"/>
        <v>-</v>
      </c>
      <c r="AE84" s="4" t="str">
        <f t="shared" si="77"/>
        <v>-</v>
      </c>
      <c r="AF84" s="4" t="str">
        <f t="shared" si="78"/>
        <v>-</v>
      </c>
      <c r="AH84" s="4" t="str">
        <f t="shared" si="79"/>
        <v>-</v>
      </c>
      <c r="AI84" s="18" t="str">
        <f t="shared" si="80"/>
        <v>-</v>
      </c>
      <c r="AJ84" s="21" t="str">
        <f t="shared" si="81"/>
        <v>-</v>
      </c>
      <c r="AK84" s="4" t="str">
        <f t="shared" si="82"/>
        <v>-</v>
      </c>
    </row>
    <row r="85" spans="1:37" ht="12.75" customHeight="1" x14ac:dyDescent="0.2">
      <c r="A85" s="35"/>
      <c r="B85" s="65"/>
      <c r="C85" s="37"/>
      <c r="D85" s="30"/>
      <c r="E85" s="38"/>
      <c r="F85" s="67"/>
      <c r="G85" s="39">
        <f t="shared" si="67"/>
        <v>0</v>
      </c>
      <c r="H85" s="39">
        <f t="shared" si="68"/>
        <v>0</v>
      </c>
      <c r="I85" s="188" t="str">
        <f t="shared" si="69"/>
        <v/>
      </c>
      <c r="J85" s="40"/>
      <c r="K85" s="40"/>
      <c r="L85" s="4" t="str">
        <f t="shared" si="70"/>
        <v>-</v>
      </c>
      <c r="M85" s="188" t="str">
        <f t="shared" si="71"/>
        <v/>
      </c>
      <c r="N85" s="40" t="s">
        <v>125</v>
      </c>
      <c r="O85" s="40" t="s">
        <v>125</v>
      </c>
      <c r="P85" s="4" t="str">
        <f t="shared" si="72"/>
        <v>-</v>
      </c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4" t="str">
        <f t="shared" si="73"/>
        <v>-</v>
      </c>
      <c r="AB85" s="4" t="str">
        <f t="shared" si="74"/>
        <v>-</v>
      </c>
      <c r="AC85" s="18" t="str">
        <f t="shared" si="75"/>
        <v>-</v>
      </c>
      <c r="AD85" s="21" t="str">
        <f t="shared" si="76"/>
        <v>-</v>
      </c>
      <c r="AE85" s="4" t="str">
        <f t="shared" si="77"/>
        <v>-</v>
      </c>
      <c r="AF85" s="4" t="str">
        <f t="shared" si="78"/>
        <v>-</v>
      </c>
      <c r="AH85" s="4" t="str">
        <f t="shared" si="79"/>
        <v>-</v>
      </c>
      <c r="AI85" s="18" t="str">
        <f t="shared" si="80"/>
        <v>-</v>
      </c>
      <c r="AJ85" s="21" t="str">
        <f t="shared" si="81"/>
        <v>-</v>
      </c>
      <c r="AK85" s="4" t="str">
        <f t="shared" si="82"/>
        <v>-</v>
      </c>
    </row>
    <row r="86" spans="1:37" s="28" customFormat="1" ht="12.75" customHeight="1" x14ac:dyDescent="0.2">
      <c r="A86" s="33">
        <v>7</v>
      </c>
      <c r="B86" s="66" t="s">
        <v>280</v>
      </c>
      <c r="C86" s="42">
        <f>ROUND(SUM(C77:C85),0)</f>
        <v>0</v>
      </c>
      <c r="D86" s="63"/>
      <c r="E86" s="42">
        <f>ROUND(SUM(E77:E85),0)</f>
        <v>0</v>
      </c>
      <c r="F86" s="68">
        <f>ROUND(SUM(F77:F85),0)</f>
        <v>0</v>
      </c>
      <c r="G86" s="42">
        <f>ROUND(SUM(G77:G85),0)</f>
        <v>0</v>
      </c>
      <c r="H86" s="42">
        <f>SUM(H77:H85)</f>
        <v>0</v>
      </c>
      <c r="I86" s="188"/>
      <c r="M86" s="188"/>
      <c r="AA86" s="5">
        <f t="shared" ref="AA86:AF86" si="83">ROUND(SUM(AA77:AA85),0)</f>
        <v>0</v>
      </c>
      <c r="AB86" s="5">
        <f t="shared" si="83"/>
        <v>0</v>
      </c>
      <c r="AC86" s="19">
        <f t="shared" si="83"/>
        <v>0</v>
      </c>
      <c r="AD86" s="22">
        <f t="shared" si="83"/>
        <v>0</v>
      </c>
      <c r="AE86" s="5">
        <f t="shared" si="83"/>
        <v>0</v>
      </c>
      <c r="AF86" s="5">
        <f t="shared" si="83"/>
        <v>0</v>
      </c>
      <c r="AH86" s="5">
        <f>ROUND(SUM(AH77:AH85),0)</f>
        <v>0</v>
      </c>
      <c r="AI86" s="19">
        <f>ROUND(SUM(AI77:AI85),0)</f>
        <v>0</v>
      </c>
      <c r="AJ86" s="22">
        <f>ROUND(SUM(AJ77:AJ85),0)</f>
        <v>0</v>
      </c>
      <c r="AK86" s="5">
        <f>ROUND(SUM(AK77:AK85),0)</f>
        <v>0</v>
      </c>
    </row>
    <row r="87" spans="1:37" ht="12.75" customHeight="1" x14ac:dyDescent="0.2">
      <c r="B87" s="29"/>
      <c r="C87" s="30"/>
      <c r="D87" s="30"/>
      <c r="E87" s="30"/>
      <c r="F87" s="43"/>
      <c r="G87" s="31"/>
      <c r="H87" s="31"/>
      <c r="I87" s="188"/>
      <c r="J87" s="46"/>
      <c r="M87" s="188"/>
      <c r="N87" s="46"/>
    </row>
    <row r="88" spans="1:37" s="28" customFormat="1" ht="12.75" customHeight="1" x14ac:dyDescent="0.2">
      <c r="A88" s="33">
        <v>8</v>
      </c>
      <c r="B88" s="313" t="s">
        <v>21</v>
      </c>
      <c r="C88" s="314"/>
      <c r="D88" s="314"/>
      <c r="E88" s="314"/>
      <c r="F88" s="314"/>
      <c r="G88" s="314"/>
      <c r="H88" s="315"/>
      <c r="I88" s="188"/>
      <c r="M88" s="188"/>
      <c r="AA88" s="3" t="s">
        <v>91</v>
      </c>
      <c r="AB88" s="3" t="s">
        <v>92</v>
      </c>
      <c r="AC88" s="17" t="s">
        <v>93</v>
      </c>
      <c r="AD88" s="20" t="s">
        <v>91</v>
      </c>
      <c r="AE88" s="3" t="s">
        <v>92</v>
      </c>
      <c r="AF88" s="3" t="s">
        <v>93</v>
      </c>
      <c r="AH88" s="3" t="s">
        <v>125</v>
      </c>
      <c r="AI88" s="17" t="s">
        <v>226</v>
      </c>
      <c r="AJ88" s="20" t="s">
        <v>125</v>
      </c>
      <c r="AK88" s="3" t="s">
        <v>226</v>
      </c>
    </row>
    <row r="89" spans="1:37" ht="12.75" customHeight="1" x14ac:dyDescent="0.2">
      <c r="A89" s="35" t="s">
        <v>196</v>
      </c>
      <c r="B89" s="65" t="s">
        <v>76</v>
      </c>
      <c r="C89" s="37"/>
      <c r="D89" s="30"/>
      <c r="E89" s="38"/>
      <c r="F89" s="67"/>
      <c r="G89" s="39">
        <f t="shared" ref="G89:G101" si="84">E89+F89</f>
        <v>0</v>
      </c>
      <c r="H89" s="39">
        <f t="shared" ref="H89:H95" si="85">C89-G89</f>
        <v>0</v>
      </c>
      <c r="I89" s="188" t="str">
        <f t="shared" ref="I89:I95" si="86">IF(AND($C89="",$E89="",$F89=""),"",IF(AND(OR($C89&lt;&gt;"",$G89&lt;&gt;""),OR(J89="",K89="")),"Select values! -&gt;",""))</f>
        <v/>
      </c>
      <c r="J89" s="40"/>
      <c r="K89" s="40"/>
      <c r="L89" s="4" t="str">
        <f t="shared" ref="L89:L95" si="87">IF(J89=K89,"-", "Allocation change")</f>
        <v>-</v>
      </c>
      <c r="M89" s="188" t="str">
        <f t="shared" si="71"/>
        <v/>
      </c>
      <c r="N89" s="40" t="s">
        <v>125</v>
      </c>
      <c r="O89" s="40" t="s">
        <v>125</v>
      </c>
      <c r="P89" s="4" t="str">
        <f t="shared" ref="P89:P95" si="88">IF(N89=O89,"-","Origin change")</f>
        <v>-</v>
      </c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4" t="str">
        <f t="shared" ref="AA89:AA95" si="89">IF(J89="Internal",C89,"-")</f>
        <v>-</v>
      </c>
      <c r="AB89" s="4" t="str">
        <f t="shared" ref="AB89:AB95" si="90">IF(J89="Related",C89,"-")</f>
        <v>-</v>
      </c>
      <c r="AC89" s="18" t="str">
        <f t="shared" ref="AC89:AC95" si="91">IF(J89="External",C89,"-")</f>
        <v>-</v>
      </c>
      <c r="AD89" s="21" t="str">
        <f t="shared" ref="AD89:AD95" si="92">IF(K89="Internal",G89,"-")</f>
        <v>-</v>
      </c>
      <c r="AE89" s="4" t="str">
        <f t="shared" ref="AE89:AE95" si="93">IF(K89="Related",G89,"-")</f>
        <v>-</v>
      </c>
      <c r="AF89" s="4" t="str">
        <f t="shared" ref="AF89:AF95" si="94">IF(K89="External",G89,"-")</f>
        <v>-</v>
      </c>
      <c r="AH89" s="4" t="str">
        <f t="shared" ref="AH89:AH95" si="95">IF($N89="Canadian",IF($C89="","-",$C89),"-")</f>
        <v>-</v>
      </c>
      <c r="AI89" s="18" t="str">
        <f t="shared" ref="AI89:AI95" si="96">IF($N89="Non-Canadian",IF($C89="","-",$C89),"-")</f>
        <v>-</v>
      </c>
      <c r="AJ89" s="21" t="str">
        <f t="shared" ref="AJ89:AJ95" si="97">IF($O89="Canadian",IF($G89=0,"-",$G89),"-")</f>
        <v>-</v>
      </c>
      <c r="AK89" s="4" t="str">
        <f t="shared" ref="AK89:AK95" si="98">IF($O89="Non-Canadian",IF($G89=0,"-",$G89),"-")</f>
        <v>-</v>
      </c>
    </row>
    <row r="90" spans="1:37" ht="12.75" customHeight="1" x14ac:dyDescent="0.2">
      <c r="A90" s="35"/>
      <c r="B90" s="65"/>
      <c r="C90" s="37"/>
      <c r="D90" s="30"/>
      <c r="E90" s="38"/>
      <c r="F90" s="67"/>
      <c r="G90" s="39">
        <f t="shared" si="84"/>
        <v>0</v>
      </c>
      <c r="H90" s="39">
        <f t="shared" si="85"/>
        <v>0</v>
      </c>
      <c r="I90" s="188" t="str">
        <f t="shared" si="86"/>
        <v/>
      </c>
      <c r="J90" s="40"/>
      <c r="K90" s="40"/>
      <c r="L90" s="4" t="str">
        <f t="shared" si="87"/>
        <v>-</v>
      </c>
      <c r="M90" s="188" t="str">
        <f t="shared" si="71"/>
        <v/>
      </c>
      <c r="N90" s="40" t="s">
        <v>125</v>
      </c>
      <c r="O90" s="40" t="s">
        <v>125</v>
      </c>
      <c r="P90" s="4" t="str">
        <f t="shared" si="88"/>
        <v>-</v>
      </c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4" t="str">
        <f t="shared" si="89"/>
        <v>-</v>
      </c>
      <c r="AB90" s="4" t="str">
        <f t="shared" si="90"/>
        <v>-</v>
      </c>
      <c r="AC90" s="18" t="str">
        <f t="shared" si="91"/>
        <v>-</v>
      </c>
      <c r="AD90" s="21" t="str">
        <f t="shared" si="92"/>
        <v>-</v>
      </c>
      <c r="AE90" s="4" t="str">
        <f t="shared" si="93"/>
        <v>-</v>
      </c>
      <c r="AF90" s="4" t="str">
        <f t="shared" si="94"/>
        <v>-</v>
      </c>
      <c r="AH90" s="4" t="str">
        <f t="shared" si="95"/>
        <v>-</v>
      </c>
      <c r="AI90" s="18" t="str">
        <f t="shared" si="96"/>
        <v>-</v>
      </c>
      <c r="AJ90" s="21" t="str">
        <f t="shared" si="97"/>
        <v>-</v>
      </c>
      <c r="AK90" s="4" t="str">
        <f t="shared" si="98"/>
        <v>-</v>
      </c>
    </row>
    <row r="91" spans="1:37" ht="12.75" customHeight="1" x14ac:dyDescent="0.2">
      <c r="A91" s="35"/>
      <c r="B91" s="65"/>
      <c r="C91" s="37"/>
      <c r="D91" s="30"/>
      <c r="E91" s="38"/>
      <c r="F91" s="67"/>
      <c r="G91" s="39">
        <f t="shared" si="84"/>
        <v>0</v>
      </c>
      <c r="H91" s="39">
        <f t="shared" si="85"/>
        <v>0</v>
      </c>
      <c r="I91" s="188" t="str">
        <f t="shared" si="86"/>
        <v/>
      </c>
      <c r="J91" s="40"/>
      <c r="K91" s="40"/>
      <c r="L91" s="4" t="str">
        <f t="shared" si="87"/>
        <v>-</v>
      </c>
      <c r="M91" s="188" t="str">
        <f t="shared" si="71"/>
        <v/>
      </c>
      <c r="N91" s="40" t="s">
        <v>125</v>
      </c>
      <c r="O91" s="40" t="s">
        <v>125</v>
      </c>
      <c r="P91" s="4" t="str">
        <f t="shared" si="88"/>
        <v>-</v>
      </c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4" t="str">
        <f t="shared" si="89"/>
        <v>-</v>
      </c>
      <c r="AB91" s="4" t="str">
        <f t="shared" si="90"/>
        <v>-</v>
      </c>
      <c r="AC91" s="18" t="str">
        <f t="shared" si="91"/>
        <v>-</v>
      </c>
      <c r="AD91" s="21" t="str">
        <f t="shared" si="92"/>
        <v>-</v>
      </c>
      <c r="AE91" s="4" t="str">
        <f t="shared" si="93"/>
        <v>-</v>
      </c>
      <c r="AF91" s="4" t="str">
        <f t="shared" si="94"/>
        <v>-</v>
      </c>
      <c r="AH91" s="4" t="str">
        <f t="shared" si="95"/>
        <v>-</v>
      </c>
      <c r="AI91" s="18" t="str">
        <f t="shared" si="96"/>
        <v>-</v>
      </c>
      <c r="AJ91" s="21" t="str">
        <f t="shared" si="97"/>
        <v>-</v>
      </c>
      <c r="AK91" s="4" t="str">
        <f t="shared" si="98"/>
        <v>-</v>
      </c>
    </row>
    <row r="92" spans="1:37" ht="12.75" customHeight="1" x14ac:dyDescent="0.2">
      <c r="A92" s="35" t="s">
        <v>197</v>
      </c>
      <c r="B92" s="65" t="s">
        <v>22</v>
      </c>
      <c r="C92" s="37"/>
      <c r="D92" s="30"/>
      <c r="E92" s="38"/>
      <c r="F92" s="67"/>
      <c r="G92" s="39">
        <f t="shared" si="84"/>
        <v>0</v>
      </c>
      <c r="H92" s="39">
        <f t="shared" si="85"/>
        <v>0</v>
      </c>
      <c r="I92" s="188" t="str">
        <f t="shared" si="86"/>
        <v/>
      </c>
      <c r="J92" s="40"/>
      <c r="K92" s="40"/>
      <c r="L92" s="4" t="str">
        <f t="shared" si="87"/>
        <v>-</v>
      </c>
      <c r="M92" s="188" t="str">
        <f t="shared" si="71"/>
        <v/>
      </c>
      <c r="N92" s="40" t="s">
        <v>125</v>
      </c>
      <c r="O92" s="40" t="s">
        <v>125</v>
      </c>
      <c r="P92" s="4" t="str">
        <f t="shared" si="88"/>
        <v>-</v>
      </c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4" t="str">
        <f t="shared" si="89"/>
        <v>-</v>
      </c>
      <c r="AB92" s="4" t="str">
        <f t="shared" si="90"/>
        <v>-</v>
      </c>
      <c r="AC92" s="18" t="str">
        <f t="shared" si="91"/>
        <v>-</v>
      </c>
      <c r="AD92" s="21" t="str">
        <f t="shared" si="92"/>
        <v>-</v>
      </c>
      <c r="AE92" s="4" t="str">
        <f t="shared" si="93"/>
        <v>-</v>
      </c>
      <c r="AF92" s="4" t="str">
        <f t="shared" si="94"/>
        <v>-</v>
      </c>
      <c r="AH92" s="4" t="str">
        <f t="shared" si="95"/>
        <v>-</v>
      </c>
      <c r="AI92" s="18" t="str">
        <f t="shared" si="96"/>
        <v>-</v>
      </c>
      <c r="AJ92" s="21" t="str">
        <f t="shared" si="97"/>
        <v>-</v>
      </c>
      <c r="AK92" s="4" t="str">
        <f t="shared" si="98"/>
        <v>-</v>
      </c>
    </row>
    <row r="93" spans="1:37" ht="12.75" customHeight="1" x14ac:dyDescent="0.2">
      <c r="A93" s="35"/>
      <c r="B93" s="65"/>
      <c r="C93" s="37"/>
      <c r="D93" s="30"/>
      <c r="E93" s="38"/>
      <c r="F93" s="67"/>
      <c r="G93" s="39">
        <f t="shared" si="84"/>
        <v>0</v>
      </c>
      <c r="H93" s="39">
        <f t="shared" si="85"/>
        <v>0</v>
      </c>
      <c r="I93" s="188" t="str">
        <f t="shared" si="86"/>
        <v/>
      </c>
      <c r="J93" s="40"/>
      <c r="K93" s="40"/>
      <c r="L93" s="4" t="str">
        <f t="shared" si="87"/>
        <v>-</v>
      </c>
      <c r="M93" s="188" t="str">
        <f t="shared" si="71"/>
        <v/>
      </c>
      <c r="N93" s="40" t="s">
        <v>125</v>
      </c>
      <c r="O93" s="40" t="s">
        <v>125</v>
      </c>
      <c r="P93" s="4" t="str">
        <f t="shared" si="88"/>
        <v>-</v>
      </c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4" t="str">
        <f t="shared" si="89"/>
        <v>-</v>
      </c>
      <c r="AB93" s="4" t="str">
        <f t="shared" si="90"/>
        <v>-</v>
      </c>
      <c r="AC93" s="18" t="str">
        <f t="shared" si="91"/>
        <v>-</v>
      </c>
      <c r="AD93" s="21" t="str">
        <f t="shared" si="92"/>
        <v>-</v>
      </c>
      <c r="AE93" s="4" t="str">
        <f t="shared" si="93"/>
        <v>-</v>
      </c>
      <c r="AF93" s="4" t="str">
        <f t="shared" si="94"/>
        <v>-</v>
      </c>
      <c r="AH93" s="4" t="str">
        <f t="shared" si="95"/>
        <v>-</v>
      </c>
      <c r="AI93" s="18" t="str">
        <f t="shared" si="96"/>
        <v>-</v>
      </c>
      <c r="AJ93" s="21" t="str">
        <f t="shared" si="97"/>
        <v>-</v>
      </c>
      <c r="AK93" s="4" t="str">
        <f t="shared" si="98"/>
        <v>-</v>
      </c>
    </row>
    <row r="94" spans="1:37" ht="12.75" customHeight="1" x14ac:dyDescent="0.2">
      <c r="A94" s="35" t="s">
        <v>198</v>
      </c>
      <c r="B94" s="65" t="s">
        <v>238</v>
      </c>
      <c r="C94" s="37"/>
      <c r="D94" s="30"/>
      <c r="E94" s="38"/>
      <c r="F94" s="67"/>
      <c r="G94" s="39">
        <f t="shared" si="84"/>
        <v>0</v>
      </c>
      <c r="H94" s="39">
        <f t="shared" si="85"/>
        <v>0</v>
      </c>
      <c r="I94" s="188" t="str">
        <f t="shared" si="86"/>
        <v/>
      </c>
      <c r="J94" s="40"/>
      <c r="K94" s="40"/>
      <c r="L94" s="4" t="str">
        <f t="shared" si="87"/>
        <v>-</v>
      </c>
      <c r="M94" s="188" t="str">
        <f t="shared" si="71"/>
        <v/>
      </c>
      <c r="N94" s="40" t="s">
        <v>125</v>
      </c>
      <c r="O94" s="40" t="s">
        <v>125</v>
      </c>
      <c r="P94" s="4" t="str">
        <f t="shared" si="88"/>
        <v>-</v>
      </c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4" t="str">
        <f t="shared" si="89"/>
        <v>-</v>
      </c>
      <c r="AB94" s="4" t="str">
        <f t="shared" si="90"/>
        <v>-</v>
      </c>
      <c r="AC94" s="18" t="str">
        <f t="shared" si="91"/>
        <v>-</v>
      </c>
      <c r="AD94" s="21" t="str">
        <f t="shared" si="92"/>
        <v>-</v>
      </c>
      <c r="AE94" s="4" t="str">
        <f t="shared" si="93"/>
        <v>-</v>
      </c>
      <c r="AF94" s="4" t="str">
        <f t="shared" si="94"/>
        <v>-</v>
      </c>
      <c r="AH94" s="4" t="str">
        <f t="shared" si="95"/>
        <v>-</v>
      </c>
      <c r="AI94" s="18" t="str">
        <f t="shared" si="96"/>
        <v>-</v>
      </c>
      <c r="AJ94" s="21" t="str">
        <f t="shared" si="97"/>
        <v>-</v>
      </c>
      <c r="AK94" s="4" t="str">
        <f t="shared" si="98"/>
        <v>-</v>
      </c>
    </row>
    <row r="95" spans="1:37" ht="12.75" customHeight="1" x14ac:dyDescent="0.2">
      <c r="A95" s="35"/>
      <c r="B95" s="65"/>
      <c r="C95" s="37"/>
      <c r="D95" s="30"/>
      <c r="E95" s="38"/>
      <c r="F95" s="67"/>
      <c r="G95" s="39">
        <f t="shared" si="84"/>
        <v>0</v>
      </c>
      <c r="H95" s="39">
        <f t="shared" si="85"/>
        <v>0</v>
      </c>
      <c r="I95" s="188" t="str">
        <f t="shared" si="86"/>
        <v/>
      </c>
      <c r="J95" s="40"/>
      <c r="K95" s="40"/>
      <c r="L95" s="4" t="str">
        <f t="shared" si="87"/>
        <v>-</v>
      </c>
      <c r="M95" s="188" t="str">
        <f t="shared" si="71"/>
        <v/>
      </c>
      <c r="N95" s="40" t="s">
        <v>125</v>
      </c>
      <c r="O95" s="40" t="s">
        <v>125</v>
      </c>
      <c r="P95" s="4" t="str">
        <f t="shared" si="88"/>
        <v>-</v>
      </c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4" t="str">
        <f t="shared" si="89"/>
        <v>-</v>
      </c>
      <c r="AB95" s="4" t="str">
        <f t="shared" si="90"/>
        <v>-</v>
      </c>
      <c r="AC95" s="18" t="str">
        <f t="shared" si="91"/>
        <v>-</v>
      </c>
      <c r="AD95" s="21" t="str">
        <f t="shared" si="92"/>
        <v>-</v>
      </c>
      <c r="AE95" s="4" t="str">
        <f t="shared" si="93"/>
        <v>-</v>
      </c>
      <c r="AF95" s="4" t="str">
        <f t="shared" si="94"/>
        <v>-</v>
      </c>
      <c r="AH95" s="4" t="str">
        <f t="shared" si="95"/>
        <v>-</v>
      </c>
      <c r="AI95" s="18" t="str">
        <f t="shared" si="96"/>
        <v>-</v>
      </c>
      <c r="AJ95" s="21" t="str">
        <f t="shared" si="97"/>
        <v>-</v>
      </c>
      <c r="AK95" s="4" t="str">
        <f t="shared" si="98"/>
        <v>-</v>
      </c>
    </row>
    <row r="96" spans="1:37" s="28" customFormat="1" ht="12.75" customHeight="1" x14ac:dyDescent="0.2">
      <c r="A96" s="33">
        <v>8</v>
      </c>
      <c r="B96" s="66" t="s">
        <v>23</v>
      </c>
      <c r="C96" s="42">
        <f>ROUND(SUM(C89:C95),0)</f>
        <v>0</v>
      </c>
      <c r="D96" s="63"/>
      <c r="E96" s="42">
        <f>ROUND(SUM(E89:E95),0)</f>
        <v>0</v>
      </c>
      <c r="F96" s="68">
        <f>ROUND(SUM(F89:F95),0)</f>
        <v>0</v>
      </c>
      <c r="G96" s="42">
        <f>ROUND(SUM(G89:G95),0)</f>
        <v>0</v>
      </c>
      <c r="H96" s="42">
        <f>SUM(H89:H95)</f>
        <v>0</v>
      </c>
      <c r="I96" s="188"/>
      <c r="M96" s="188"/>
      <c r="AA96" s="5">
        <f t="shared" ref="AA96:AF96" si="99">ROUND(SUM(AA89:AA95),0)</f>
        <v>0</v>
      </c>
      <c r="AB96" s="5">
        <f t="shared" si="99"/>
        <v>0</v>
      </c>
      <c r="AC96" s="19">
        <f t="shared" si="99"/>
        <v>0</v>
      </c>
      <c r="AD96" s="22">
        <f t="shared" si="99"/>
        <v>0</v>
      </c>
      <c r="AE96" s="5">
        <f t="shared" si="99"/>
        <v>0</v>
      </c>
      <c r="AF96" s="5">
        <f t="shared" si="99"/>
        <v>0</v>
      </c>
      <c r="AH96" s="5">
        <f>ROUND(SUM(AH89:AH95),0)</f>
        <v>0</v>
      </c>
      <c r="AI96" s="19">
        <f>ROUND(SUM(AI89:AI95),0)</f>
        <v>0</v>
      </c>
      <c r="AJ96" s="22">
        <f>ROUND(SUM(AJ89:AJ95),0)</f>
        <v>0</v>
      </c>
      <c r="AK96" s="5">
        <f>ROUND(SUM(AK89:AK95),0)</f>
        <v>0</v>
      </c>
    </row>
    <row r="97" spans="1:37" ht="12.75" customHeight="1" x14ac:dyDescent="0.2">
      <c r="B97" s="29"/>
      <c r="C97" s="30"/>
      <c r="D97" s="30"/>
      <c r="E97" s="30"/>
      <c r="F97" s="30"/>
      <c r="G97" s="31"/>
      <c r="H97" s="31"/>
      <c r="I97" s="188"/>
      <c r="M97" s="188"/>
    </row>
    <row r="98" spans="1:37" s="28" customFormat="1" ht="12.75" customHeight="1" x14ac:dyDescent="0.2">
      <c r="A98" s="33">
        <v>9</v>
      </c>
      <c r="B98" s="313" t="s">
        <v>305</v>
      </c>
      <c r="C98" s="314"/>
      <c r="D98" s="314"/>
      <c r="E98" s="314"/>
      <c r="F98" s="314"/>
      <c r="G98" s="314"/>
      <c r="H98" s="315"/>
      <c r="I98" s="188"/>
      <c r="M98" s="188"/>
      <c r="AA98" s="3" t="s">
        <v>91</v>
      </c>
      <c r="AB98" s="3" t="s">
        <v>92</v>
      </c>
      <c r="AC98" s="17" t="s">
        <v>93</v>
      </c>
      <c r="AD98" s="20" t="s">
        <v>91</v>
      </c>
      <c r="AE98" s="3" t="s">
        <v>92</v>
      </c>
      <c r="AF98" s="3" t="s">
        <v>93</v>
      </c>
      <c r="AH98" s="3" t="s">
        <v>125</v>
      </c>
      <c r="AI98" s="17" t="s">
        <v>226</v>
      </c>
      <c r="AJ98" s="20" t="s">
        <v>125</v>
      </c>
      <c r="AK98" s="3" t="s">
        <v>226</v>
      </c>
    </row>
    <row r="99" spans="1:37" ht="12.75" customHeight="1" x14ac:dyDescent="0.2">
      <c r="A99" s="35" t="s">
        <v>199</v>
      </c>
      <c r="B99" s="65" t="s">
        <v>319</v>
      </c>
      <c r="C99" s="37"/>
      <c r="D99" s="30"/>
      <c r="E99" s="38"/>
      <c r="F99" s="67"/>
      <c r="G99" s="39">
        <f t="shared" si="84"/>
        <v>0</v>
      </c>
      <c r="H99" s="39">
        <f>C99-G99</f>
        <v>0</v>
      </c>
      <c r="I99" s="188" t="str">
        <f>IF(AND($C99="",$E99="",$F99=""),"",IF(AND(OR($C99&lt;&gt;"",$G99&lt;&gt;""),OR(J99="",K99="")),"Select values! -&gt;",""))</f>
        <v/>
      </c>
      <c r="J99" s="40"/>
      <c r="K99" s="40"/>
      <c r="L99" s="4" t="str">
        <f>IF(J99=K99,"-", "Allocation change")</f>
        <v>-</v>
      </c>
      <c r="M99" s="188" t="str">
        <f t="shared" si="71"/>
        <v/>
      </c>
      <c r="N99" s="40" t="s">
        <v>125</v>
      </c>
      <c r="O99" s="40" t="s">
        <v>125</v>
      </c>
      <c r="P99" s="4" t="str">
        <f>IF(N99=O99,"-","Origin change")</f>
        <v>-</v>
      </c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4" t="str">
        <f>IF(J99="Internal",C99,"-")</f>
        <v>-</v>
      </c>
      <c r="AB99" s="4" t="str">
        <f>IF(J99="Related",C99,"-")</f>
        <v>-</v>
      </c>
      <c r="AC99" s="18" t="str">
        <f>IF(J99="External",C99,"-")</f>
        <v>-</v>
      </c>
      <c r="AD99" s="21" t="str">
        <f>IF(K99="Internal",G99,"-")</f>
        <v>-</v>
      </c>
      <c r="AE99" s="4" t="str">
        <f>IF(K99="Related",G99,"-")</f>
        <v>-</v>
      </c>
      <c r="AF99" s="4" t="str">
        <f>IF(K99="External",G99,"-")</f>
        <v>-</v>
      </c>
      <c r="AH99" s="4" t="str">
        <f>IF($N99="Canadian",IF($C99="","-",$C99),"-")</f>
        <v>-</v>
      </c>
      <c r="AI99" s="18" t="str">
        <f>IF($N99="Non-Canadian",IF($C99="","-",$C99),"-")</f>
        <v>-</v>
      </c>
      <c r="AJ99" s="21" t="str">
        <f>IF($O99="Canadian",IF($G99=0,"-",$G99),"-")</f>
        <v>-</v>
      </c>
      <c r="AK99" s="4" t="str">
        <f>IF($O99="Non-Canadian",IF($G99=0,"-",$G99),"-")</f>
        <v>-</v>
      </c>
    </row>
    <row r="100" spans="1:37" ht="12.75" customHeight="1" x14ac:dyDescent="0.2">
      <c r="A100" s="35" t="s">
        <v>200</v>
      </c>
      <c r="B100" s="65" t="s">
        <v>77</v>
      </c>
      <c r="C100" s="37"/>
      <c r="D100" s="30"/>
      <c r="E100" s="38"/>
      <c r="F100" s="67"/>
      <c r="G100" s="39">
        <f t="shared" si="84"/>
        <v>0</v>
      </c>
      <c r="H100" s="39">
        <f>C100-G100</f>
        <v>0</v>
      </c>
      <c r="I100" s="188" t="str">
        <f>IF(AND($C100="",$E100="",$F100=""),"",IF(AND(OR($C100&lt;&gt;"",$G100&lt;&gt;""),OR(J100="",K100="")),"Select values! -&gt;",""))</f>
        <v/>
      </c>
      <c r="J100" s="40"/>
      <c r="K100" s="40"/>
      <c r="L100" s="4" t="str">
        <f>IF(J100=K100,"-", "Allocation change")</f>
        <v>-</v>
      </c>
      <c r="M100" s="188" t="str">
        <f t="shared" si="71"/>
        <v/>
      </c>
      <c r="N100" s="40" t="s">
        <v>125</v>
      </c>
      <c r="O100" s="40" t="s">
        <v>125</v>
      </c>
      <c r="P100" s="4" t="str">
        <f>IF(N100=O100,"-","Origin change")</f>
        <v>-</v>
      </c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4" t="str">
        <f>IF(J100="Internal",C100,"-")</f>
        <v>-</v>
      </c>
      <c r="AB100" s="4" t="str">
        <f>IF(J100="Related",C100,"-")</f>
        <v>-</v>
      </c>
      <c r="AC100" s="18" t="str">
        <f>IF(J100="External",C100,"-")</f>
        <v>-</v>
      </c>
      <c r="AD100" s="21" t="str">
        <f>IF(K100="Internal",G100,"-")</f>
        <v>-</v>
      </c>
      <c r="AE100" s="4" t="str">
        <f>IF(K100="Related",G100,"-")</f>
        <v>-</v>
      </c>
      <c r="AF100" s="4" t="str">
        <f>IF(K100="External",G100,"-")</f>
        <v>-</v>
      </c>
      <c r="AH100" s="4" t="str">
        <f>IF($N100="Canadian",IF($C100="","-",$C100),"-")</f>
        <v>-</v>
      </c>
      <c r="AI100" s="18" t="str">
        <f>IF($N100="Non-Canadian",IF($C100="","-",$C100),"-")</f>
        <v>-</v>
      </c>
      <c r="AJ100" s="21" t="str">
        <f>IF($O100="Canadian",IF($G100=0,"-",$G100),"-")</f>
        <v>-</v>
      </c>
      <c r="AK100" s="4" t="str">
        <f>IF($O100="Non-Canadian",IF($G100=0,"-",$G100),"-")</f>
        <v>-</v>
      </c>
    </row>
    <row r="101" spans="1:37" ht="12.75" customHeight="1" x14ac:dyDescent="0.2">
      <c r="A101" s="35"/>
      <c r="B101" s="65"/>
      <c r="C101" s="37"/>
      <c r="D101" s="30"/>
      <c r="E101" s="38"/>
      <c r="F101" s="67"/>
      <c r="G101" s="39">
        <f t="shared" si="84"/>
        <v>0</v>
      </c>
      <c r="H101" s="39">
        <f>C101-G101</f>
        <v>0</v>
      </c>
      <c r="I101" s="188" t="str">
        <f>IF(AND($C101="",$E101="",$F101=""),"",IF(AND(OR($C101&lt;&gt;"",$G101&lt;&gt;""),OR(J101="",K101="")),"Select values! -&gt;",""))</f>
        <v/>
      </c>
      <c r="J101" s="40"/>
      <c r="K101" s="40"/>
      <c r="L101" s="4" t="str">
        <f>IF(J101=K101,"-", "Allocation change")</f>
        <v>-</v>
      </c>
      <c r="M101" s="188" t="str">
        <f t="shared" si="71"/>
        <v/>
      </c>
      <c r="N101" s="40" t="s">
        <v>125</v>
      </c>
      <c r="O101" s="40" t="s">
        <v>125</v>
      </c>
      <c r="P101" s="4" t="str">
        <f>IF(N101=O101,"-","Origin change")</f>
        <v>-</v>
      </c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4" t="str">
        <f>IF(J101="Internal",C101,"-")</f>
        <v>-</v>
      </c>
      <c r="AB101" s="4" t="str">
        <f>IF(J101="Related",C101,"-")</f>
        <v>-</v>
      </c>
      <c r="AC101" s="18" t="str">
        <f>IF(J101="External",C101,"-")</f>
        <v>-</v>
      </c>
      <c r="AD101" s="21" t="str">
        <f>IF(K101="Internal",G101,"-")</f>
        <v>-</v>
      </c>
      <c r="AE101" s="4" t="str">
        <f>IF(K101="Related",G101,"-")</f>
        <v>-</v>
      </c>
      <c r="AF101" s="4" t="str">
        <f>IF(K101="External",G101,"-")</f>
        <v>-</v>
      </c>
      <c r="AH101" s="4" t="str">
        <f>IF($N101="Canadian",IF($C101="","-",$C101),"-")</f>
        <v>-</v>
      </c>
      <c r="AI101" s="18" t="str">
        <f>IF($N101="Non-Canadian",IF($C101="","-",$C101),"-")</f>
        <v>-</v>
      </c>
      <c r="AJ101" s="21" t="str">
        <f>IF($O101="Canadian",IF($G101=0,"-",$G101),"-")</f>
        <v>-</v>
      </c>
      <c r="AK101" s="4" t="str">
        <f>IF($O101="Non-Canadian",IF($G101=0,"-",$G101),"-")</f>
        <v>-</v>
      </c>
    </row>
    <row r="102" spans="1:37" s="28" customFormat="1" ht="12.75" customHeight="1" x14ac:dyDescent="0.2">
      <c r="A102" s="33">
        <v>9</v>
      </c>
      <c r="B102" s="66" t="s">
        <v>281</v>
      </c>
      <c r="C102" s="42">
        <f>ROUND(SUM(C99:C101),0)</f>
        <v>0</v>
      </c>
      <c r="D102" s="63"/>
      <c r="E102" s="42">
        <f>ROUND(SUM(E99:E101),0)</f>
        <v>0</v>
      </c>
      <c r="F102" s="68">
        <f>ROUND(SUM(F99:F101),0)</f>
        <v>0</v>
      </c>
      <c r="G102" s="42">
        <f>ROUND(SUM(G99:G101),0)</f>
        <v>0</v>
      </c>
      <c r="H102" s="42">
        <f>SUM(H99:H101)</f>
        <v>0</v>
      </c>
      <c r="I102" s="188"/>
      <c r="M102" s="188"/>
      <c r="AA102" s="5">
        <f t="shared" ref="AA102:AF102" si="100">ROUND(SUM(AA99:AA101),0)</f>
        <v>0</v>
      </c>
      <c r="AB102" s="5">
        <f t="shared" si="100"/>
        <v>0</v>
      </c>
      <c r="AC102" s="19">
        <f t="shared" si="100"/>
        <v>0</v>
      </c>
      <c r="AD102" s="22">
        <f t="shared" si="100"/>
        <v>0</v>
      </c>
      <c r="AE102" s="5">
        <f t="shared" si="100"/>
        <v>0</v>
      </c>
      <c r="AF102" s="5">
        <f t="shared" si="100"/>
        <v>0</v>
      </c>
      <c r="AH102" s="5">
        <f>ROUND(SUM(AH99:AH101),0)</f>
        <v>0</v>
      </c>
      <c r="AI102" s="19">
        <f>ROUND(SUM(AI99:AI101),0)</f>
        <v>0</v>
      </c>
      <c r="AJ102" s="22">
        <f>ROUND(SUM(AJ99:AJ101),0)</f>
        <v>0</v>
      </c>
      <c r="AK102" s="5">
        <f>ROUND(SUM(AK99:AK101),0)</f>
        <v>0</v>
      </c>
    </row>
    <row r="103" spans="1:37" ht="12.75" customHeight="1" x14ac:dyDescent="0.2">
      <c r="B103" s="29"/>
      <c r="C103" s="30"/>
      <c r="D103" s="30"/>
      <c r="E103" s="30"/>
      <c r="F103" s="30"/>
      <c r="G103" s="31"/>
      <c r="H103" s="31"/>
      <c r="I103" s="188"/>
      <c r="M103" s="188"/>
    </row>
    <row r="104" spans="1:37" s="28" customFormat="1" ht="12.75" customHeight="1" x14ac:dyDescent="0.2">
      <c r="A104" s="33">
        <v>10</v>
      </c>
      <c r="B104" s="313" t="s">
        <v>320</v>
      </c>
      <c r="C104" s="314"/>
      <c r="D104" s="314"/>
      <c r="E104" s="314"/>
      <c r="F104" s="314"/>
      <c r="G104" s="314"/>
      <c r="H104" s="315"/>
      <c r="I104" s="188"/>
      <c r="M104" s="188"/>
      <c r="AA104" s="3" t="s">
        <v>91</v>
      </c>
      <c r="AB104" s="3" t="s">
        <v>92</v>
      </c>
      <c r="AC104" s="17" t="s">
        <v>93</v>
      </c>
      <c r="AD104" s="20" t="s">
        <v>91</v>
      </c>
      <c r="AE104" s="3" t="s">
        <v>92</v>
      </c>
      <c r="AF104" s="3" t="s">
        <v>93</v>
      </c>
      <c r="AH104" s="3" t="s">
        <v>125</v>
      </c>
      <c r="AI104" s="17" t="s">
        <v>226</v>
      </c>
      <c r="AJ104" s="20" t="s">
        <v>125</v>
      </c>
      <c r="AK104" s="3" t="s">
        <v>226</v>
      </c>
    </row>
    <row r="105" spans="1:37" ht="12.75" customHeight="1" x14ac:dyDescent="0.2">
      <c r="A105" s="47" t="s">
        <v>129</v>
      </c>
      <c r="B105" s="65" t="s">
        <v>79</v>
      </c>
      <c r="C105" s="37"/>
      <c r="D105" s="30"/>
      <c r="E105" s="38"/>
      <c r="F105" s="67"/>
      <c r="G105" s="39">
        <f t="shared" ref="G105:G120" si="101">E105+F105</f>
        <v>0</v>
      </c>
      <c r="H105" s="39">
        <f t="shared" ref="H105:H121" si="102">C105-G105</f>
        <v>0</v>
      </c>
      <c r="I105" s="188" t="str">
        <f t="shared" ref="I105:I121" si="103">IF(AND($C105="",$E105="",$F105=""),"",IF(AND(OR($C105&lt;&gt;"",$G105&lt;&gt;""),OR(J105="",K105="")),"Select values! -&gt;",""))</f>
        <v/>
      </c>
      <c r="J105" s="40"/>
      <c r="K105" s="40"/>
      <c r="L105" s="4" t="str">
        <f t="shared" ref="L105:L121" si="104">IF(J105=K105,"-", "Allocation change")</f>
        <v>-</v>
      </c>
      <c r="M105" s="188" t="str">
        <f t="shared" si="71"/>
        <v/>
      </c>
      <c r="N105" s="40" t="s">
        <v>125</v>
      </c>
      <c r="O105" s="40" t="s">
        <v>125</v>
      </c>
      <c r="P105" s="4" t="str">
        <f t="shared" ref="P105:P121" si="105">IF(N105=O105,"-","Origin change")</f>
        <v>-</v>
      </c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4" t="str">
        <f t="shared" ref="AA105:AA121" si="106">IF(J105="Internal",C105,"-")</f>
        <v>-</v>
      </c>
      <c r="AB105" s="4" t="str">
        <f t="shared" ref="AB105:AB121" si="107">IF(J105="Related",C105,"-")</f>
        <v>-</v>
      </c>
      <c r="AC105" s="18" t="str">
        <f t="shared" ref="AC105:AC121" si="108">IF(J105="External",C105,"-")</f>
        <v>-</v>
      </c>
      <c r="AD105" s="21" t="str">
        <f t="shared" ref="AD105:AD121" si="109">IF(K105="Internal",G105,"-")</f>
        <v>-</v>
      </c>
      <c r="AE105" s="4" t="str">
        <f t="shared" ref="AE105:AE121" si="110">IF(K105="Related",G105,"-")</f>
        <v>-</v>
      </c>
      <c r="AF105" s="4" t="str">
        <f t="shared" ref="AF105:AF121" si="111">IF(K105="External",G105,"-")</f>
        <v>-</v>
      </c>
      <c r="AH105" s="4" t="str">
        <f t="shared" ref="AH105:AH121" si="112">IF($N105="Canadian",IF($C105="","-",$C105),"-")</f>
        <v>-</v>
      </c>
      <c r="AI105" s="18" t="str">
        <f t="shared" ref="AI105:AI121" si="113">IF($N105="Non-Canadian",IF($C105="","-",$C105),"-")</f>
        <v>-</v>
      </c>
      <c r="AJ105" s="21" t="str">
        <f t="shared" ref="AJ105:AJ121" si="114">IF($O105="Canadian",IF($G105=0,"-",$G105),"-")</f>
        <v>-</v>
      </c>
      <c r="AK105" s="4" t="str">
        <f t="shared" ref="AK105:AK121" si="115">IF($O105="Non-Canadian",IF($G105=0,"-",$G105),"-")</f>
        <v>-</v>
      </c>
    </row>
    <row r="106" spans="1:37" ht="12.75" customHeight="1" x14ac:dyDescent="0.2">
      <c r="A106" s="47" t="s">
        <v>201</v>
      </c>
      <c r="B106" s="65" t="s">
        <v>48</v>
      </c>
      <c r="C106" s="37"/>
      <c r="D106" s="30"/>
      <c r="E106" s="38"/>
      <c r="F106" s="67"/>
      <c r="G106" s="39">
        <f t="shared" si="101"/>
        <v>0</v>
      </c>
      <c r="H106" s="39">
        <f t="shared" si="102"/>
        <v>0</v>
      </c>
      <c r="I106" s="188" t="str">
        <f t="shared" si="103"/>
        <v/>
      </c>
      <c r="J106" s="40"/>
      <c r="K106" s="40"/>
      <c r="L106" s="4" t="str">
        <f t="shared" si="104"/>
        <v>-</v>
      </c>
      <c r="M106" s="188" t="str">
        <f t="shared" si="71"/>
        <v/>
      </c>
      <c r="N106" s="40" t="s">
        <v>125</v>
      </c>
      <c r="O106" s="40" t="s">
        <v>125</v>
      </c>
      <c r="P106" s="4" t="str">
        <f t="shared" si="105"/>
        <v>-</v>
      </c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4" t="str">
        <f t="shared" si="106"/>
        <v>-</v>
      </c>
      <c r="AB106" s="4" t="str">
        <f t="shared" si="107"/>
        <v>-</v>
      </c>
      <c r="AC106" s="18" t="str">
        <f t="shared" si="108"/>
        <v>-</v>
      </c>
      <c r="AD106" s="21" t="str">
        <f t="shared" si="109"/>
        <v>-</v>
      </c>
      <c r="AE106" s="4" t="str">
        <f t="shared" si="110"/>
        <v>-</v>
      </c>
      <c r="AF106" s="4" t="str">
        <f t="shared" si="111"/>
        <v>-</v>
      </c>
      <c r="AH106" s="4" t="str">
        <f t="shared" si="112"/>
        <v>-</v>
      </c>
      <c r="AI106" s="18" t="str">
        <f t="shared" si="113"/>
        <v>-</v>
      </c>
      <c r="AJ106" s="21" t="str">
        <f t="shared" si="114"/>
        <v>-</v>
      </c>
      <c r="AK106" s="4" t="str">
        <f t="shared" si="115"/>
        <v>-</v>
      </c>
    </row>
    <row r="107" spans="1:37" ht="12.75" customHeight="1" x14ac:dyDescent="0.2">
      <c r="A107" s="47" t="s">
        <v>130</v>
      </c>
      <c r="B107" s="65" t="s">
        <v>49</v>
      </c>
      <c r="C107" s="37"/>
      <c r="D107" s="30"/>
      <c r="E107" s="38"/>
      <c r="F107" s="67"/>
      <c r="G107" s="39">
        <f t="shared" si="101"/>
        <v>0</v>
      </c>
      <c r="H107" s="39">
        <f t="shared" si="102"/>
        <v>0</v>
      </c>
      <c r="I107" s="188" t="str">
        <f t="shared" si="103"/>
        <v/>
      </c>
      <c r="J107" s="40"/>
      <c r="K107" s="40"/>
      <c r="L107" s="4" t="str">
        <f t="shared" si="104"/>
        <v>-</v>
      </c>
      <c r="M107" s="188" t="str">
        <f t="shared" si="71"/>
        <v/>
      </c>
      <c r="N107" s="40" t="s">
        <v>125</v>
      </c>
      <c r="O107" s="40" t="s">
        <v>125</v>
      </c>
      <c r="P107" s="4" t="str">
        <f t="shared" si="105"/>
        <v>-</v>
      </c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4" t="str">
        <f t="shared" si="106"/>
        <v>-</v>
      </c>
      <c r="AB107" s="4" t="str">
        <f t="shared" si="107"/>
        <v>-</v>
      </c>
      <c r="AC107" s="18" t="str">
        <f t="shared" si="108"/>
        <v>-</v>
      </c>
      <c r="AD107" s="21" t="str">
        <f t="shared" si="109"/>
        <v>-</v>
      </c>
      <c r="AE107" s="4" t="str">
        <f t="shared" si="110"/>
        <v>-</v>
      </c>
      <c r="AF107" s="4" t="str">
        <f t="shared" si="111"/>
        <v>-</v>
      </c>
      <c r="AH107" s="4" t="str">
        <f t="shared" si="112"/>
        <v>-</v>
      </c>
      <c r="AI107" s="18" t="str">
        <f t="shared" si="113"/>
        <v>-</v>
      </c>
      <c r="AJ107" s="21" t="str">
        <f t="shared" si="114"/>
        <v>-</v>
      </c>
      <c r="AK107" s="4" t="str">
        <f t="shared" si="115"/>
        <v>-</v>
      </c>
    </row>
    <row r="108" spans="1:37" ht="12.75" customHeight="1" x14ac:dyDescent="0.2">
      <c r="A108" s="47" t="s">
        <v>202</v>
      </c>
      <c r="B108" s="65" t="s">
        <v>50</v>
      </c>
      <c r="C108" s="37"/>
      <c r="D108" s="30"/>
      <c r="E108" s="38"/>
      <c r="F108" s="67"/>
      <c r="G108" s="39">
        <f t="shared" si="101"/>
        <v>0</v>
      </c>
      <c r="H108" s="39">
        <f t="shared" si="102"/>
        <v>0</v>
      </c>
      <c r="I108" s="188" t="str">
        <f t="shared" si="103"/>
        <v/>
      </c>
      <c r="J108" s="40"/>
      <c r="K108" s="40"/>
      <c r="L108" s="4" t="str">
        <f t="shared" si="104"/>
        <v>-</v>
      </c>
      <c r="M108" s="188" t="str">
        <f t="shared" si="71"/>
        <v/>
      </c>
      <c r="N108" s="40" t="s">
        <v>125</v>
      </c>
      <c r="O108" s="40" t="s">
        <v>125</v>
      </c>
      <c r="P108" s="4" t="str">
        <f t="shared" si="105"/>
        <v>-</v>
      </c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4" t="str">
        <f t="shared" si="106"/>
        <v>-</v>
      </c>
      <c r="AB108" s="4" t="str">
        <f t="shared" si="107"/>
        <v>-</v>
      </c>
      <c r="AC108" s="18" t="str">
        <f t="shared" si="108"/>
        <v>-</v>
      </c>
      <c r="AD108" s="21" t="str">
        <f t="shared" si="109"/>
        <v>-</v>
      </c>
      <c r="AE108" s="4" t="str">
        <f t="shared" si="110"/>
        <v>-</v>
      </c>
      <c r="AF108" s="4" t="str">
        <f t="shared" si="111"/>
        <v>-</v>
      </c>
      <c r="AH108" s="4" t="str">
        <f t="shared" si="112"/>
        <v>-</v>
      </c>
      <c r="AI108" s="18" t="str">
        <f t="shared" si="113"/>
        <v>-</v>
      </c>
      <c r="AJ108" s="21" t="str">
        <f t="shared" si="114"/>
        <v>-</v>
      </c>
      <c r="AK108" s="4" t="str">
        <f t="shared" si="115"/>
        <v>-</v>
      </c>
    </row>
    <row r="109" spans="1:37" ht="12.75" customHeight="1" x14ac:dyDescent="0.2">
      <c r="A109" s="47" t="s">
        <v>131</v>
      </c>
      <c r="B109" s="65" t="s">
        <v>51</v>
      </c>
      <c r="C109" s="37"/>
      <c r="D109" s="30"/>
      <c r="E109" s="38"/>
      <c r="F109" s="67"/>
      <c r="G109" s="39">
        <f t="shared" si="101"/>
        <v>0</v>
      </c>
      <c r="H109" s="39">
        <f t="shared" si="102"/>
        <v>0</v>
      </c>
      <c r="I109" s="188" t="str">
        <f t="shared" si="103"/>
        <v/>
      </c>
      <c r="J109" s="40"/>
      <c r="K109" s="40"/>
      <c r="L109" s="4" t="str">
        <f t="shared" si="104"/>
        <v>-</v>
      </c>
      <c r="M109" s="188" t="str">
        <f t="shared" si="71"/>
        <v/>
      </c>
      <c r="N109" s="40" t="s">
        <v>125</v>
      </c>
      <c r="O109" s="40" t="s">
        <v>125</v>
      </c>
      <c r="P109" s="4" t="str">
        <f t="shared" si="105"/>
        <v>-</v>
      </c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4" t="str">
        <f t="shared" si="106"/>
        <v>-</v>
      </c>
      <c r="AB109" s="4" t="str">
        <f t="shared" si="107"/>
        <v>-</v>
      </c>
      <c r="AC109" s="18" t="str">
        <f t="shared" si="108"/>
        <v>-</v>
      </c>
      <c r="AD109" s="21" t="str">
        <f t="shared" si="109"/>
        <v>-</v>
      </c>
      <c r="AE109" s="4" t="str">
        <f t="shared" si="110"/>
        <v>-</v>
      </c>
      <c r="AF109" s="4" t="str">
        <f t="shared" si="111"/>
        <v>-</v>
      </c>
      <c r="AH109" s="4" t="str">
        <f t="shared" si="112"/>
        <v>-</v>
      </c>
      <c r="AI109" s="18" t="str">
        <f t="shared" si="113"/>
        <v>-</v>
      </c>
      <c r="AJ109" s="21" t="str">
        <f t="shared" si="114"/>
        <v>-</v>
      </c>
      <c r="AK109" s="4" t="str">
        <f t="shared" si="115"/>
        <v>-</v>
      </c>
    </row>
    <row r="110" spans="1:37" ht="12.75" customHeight="1" x14ac:dyDescent="0.2">
      <c r="A110" s="47" t="s">
        <v>203</v>
      </c>
      <c r="B110" s="65" t="s">
        <v>80</v>
      </c>
      <c r="C110" s="37"/>
      <c r="D110" s="30"/>
      <c r="E110" s="38"/>
      <c r="F110" s="67"/>
      <c r="G110" s="39">
        <f t="shared" si="101"/>
        <v>0</v>
      </c>
      <c r="H110" s="39">
        <f t="shared" si="102"/>
        <v>0</v>
      </c>
      <c r="I110" s="188" t="str">
        <f t="shared" si="103"/>
        <v/>
      </c>
      <c r="J110" s="40"/>
      <c r="K110" s="40"/>
      <c r="L110" s="4" t="str">
        <f t="shared" si="104"/>
        <v>-</v>
      </c>
      <c r="M110" s="188" t="str">
        <f t="shared" si="71"/>
        <v/>
      </c>
      <c r="N110" s="40" t="s">
        <v>125</v>
      </c>
      <c r="O110" s="40" t="s">
        <v>125</v>
      </c>
      <c r="P110" s="4" t="str">
        <f t="shared" si="105"/>
        <v>-</v>
      </c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4" t="str">
        <f t="shared" si="106"/>
        <v>-</v>
      </c>
      <c r="AB110" s="4" t="str">
        <f t="shared" si="107"/>
        <v>-</v>
      </c>
      <c r="AC110" s="18" t="str">
        <f t="shared" si="108"/>
        <v>-</v>
      </c>
      <c r="AD110" s="21" t="str">
        <f t="shared" si="109"/>
        <v>-</v>
      </c>
      <c r="AE110" s="4" t="str">
        <f t="shared" si="110"/>
        <v>-</v>
      </c>
      <c r="AF110" s="4" t="str">
        <f t="shared" si="111"/>
        <v>-</v>
      </c>
      <c r="AH110" s="4" t="str">
        <f t="shared" si="112"/>
        <v>-</v>
      </c>
      <c r="AI110" s="18" t="str">
        <f t="shared" si="113"/>
        <v>-</v>
      </c>
      <c r="AJ110" s="21" t="str">
        <f t="shared" si="114"/>
        <v>-</v>
      </c>
      <c r="AK110" s="4" t="str">
        <f t="shared" si="115"/>
        <v>-</v>
      </c>
    </row>
    <row r="111" spans="1:37" ht="12.75" customHeight="1" x14ac:dyDescent="0.2">
      <c r="A111" s="47"/>
      <c r="B111" s="65"/>
      <c r="C111" s="37"/>
      <c r="D111" s="30"/>
      <c r="E111" s="38"/>
      <c r="F111" s="67"/>
      <c r="G111" s="39">
        <f t="shared" ref="G111:G118" si="116">E111+F111</f>
        <v>0</v>
      </c>
      <c r="H111" s="39">
        <f t="shared" ref="H111:H118" si="117">C111-G111</f>
        <v>0</v>
      </c>
      <c r="I111" s="188" t="str">
        <f t="shared" si="103"/>
        <v/>
      </c>
      <c r="J111" s="40"/>
      <c r="K111" s="40"/>
      <c r="L111" s="4" t="str">
        <f t="shared" ref="L111:L118" si="118">IF(J111=K111,"-", "Allocation change")</f>
        <v>-</v>
      </c>
      <c r="M111" s="188" t="str">
        <f t="shared" ref="M111:M118" si="119">IF(AND($C111="",$E111="",$F111=""),"",IF(AND(OR($C111&lt;&gt;"",$G111&lt;&gt;""),OR(N111="",O111="")),"Select values! -&gt;",""))</f>
        <v/>
      </c>
      <c r="N111" s="40" t="s">
        <v>125</v>
      </c>
      <c r="O111" s="40" t="s">
        <v>125</v>
      </c>
      <c r="P111" s="4" t="str">
        <f t="shared" si="105"/>
        <v>-</v>
      </c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4" t="str">
        <f t="shared" ref="AA111:AA118" si="120">IF(J111="Internal",C111,"-")</f>
        <v>-</v>
      </c>
      <c r="AB111" s="4" t="str">
        <f t="shared" ref="AB111:AB118" si="121">IF(J111="Related",C111,"-")</f>
        <v>-</v>
      </c>
      <c r="AC111" s="18" t="str">
        <f t="shared" ref="AC111:AC118" si="122">IF(J111="External",C111,"-")</f>
        <v>-</v>
      </c>
      <c r="AD111" s="21" t="str">
        <f t="shared" ref="AD111:AD118" si="123">IF(K111="Internal",G111,"-")</f>
        <v>-</v>
      </c>
      <c r="AE111" s="4" t="str">
        <f t="shared" ref="AE111:AE118" si="124">IF(K111="Related",G111,"-")</f>
        <v>-</v>
      </c>
      <c r="AF111" s="4" t="str">
        <f t="shared" ref="AF111:AF118" si="125">IF(K111="External",G111,"-")</f>
        <v>-</v>
      </c>
      <c r="AH111" s="4" t="str">
        <f t="shared" si="112"/>
        <v>-</v>
      </c>
      <c r="AI111" s="18" t="str">
        <f t="shared" si="113"/>
        <v>-</v>
      </c>
      <c r="AJ111" s="21" t="str">
        <f t="shared" si="114"/>
        <v>-</v>
      </c>
      <c r="AK111" s="4" t="str">
        <f t="shared" si="115"/>
        <v>-</v>
      </c>
    </row>
    <row r="112" spans="1:37" ht="12.75" customHeight="1" x14ac:dyDescent="0.2">
      <c r="A112" s="47" t="s">
        <v>239</v>
      </c>
      <c r="B112" s="65" t="s">
        <v>24</v>
      </c>
      <c r="C112" s="37"/>
      <c r="D112" s="30"/>
      <c r="E112" s="38"/>
      <c r="F112" s="67"/>
      <c r="G112" s="39">
        <f t="shared" si="116"/>
        <v>0</v>
      </c>
      <c r="H112" s="39">
        <f t="shared" si="117"/>
        <v>0</v>
      </c>
      <c r="I112" s="188" t="str">
        <f t="shared" si="103"/>
        <v/>
      </c>
      <c r="J112" s="40"/>
      <c r="K112" s="40"/>
      <c r="L112" s="4" t="str">
        <f t="shared" si="118"/>
        <v>-</v>
      </c>
      <c r="M112" s="188" t="str">
        <f t="shared" si="119"/>
        <v/>
      </c>
      <c r="N112" s="40" t="s">
        <v>125</v>
      </c>
      <c r="O112" s="40" t="s">
        <v>125</v>
      </c>
      <c r="P112" s="4" t="str">
        <f t="shared" si="105"/>
        <v>-</v>
      </c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4" t="str">
        <f t="shared" si="120"/>
        <v>-</v>
      </c>
      <c r="AB112" s="4" t="str">
        <f t="shared" si="121"/>
        <v>-</v>
      </c>
      <c r="AC112" s="18" t="str">
        <f t="shared" si="122"/>
        <v>-</v>
      </c>
      <c r="AD112" s="21" t="str">
        <f t="shared" si="123"/>
        <v>-</v>
      </c>
      <c r="AE112" s="4" t="str">
        <f t="shared" si="124"/>
        <v>-</v>
      </c>
      <c r="AF112" s="4" t="str">
        <f t="shared" si="125"/>
        <v>-</v>
      </c>
      <c r="AH112" s="4" t="str">
        <f t="shared" si="112"/>
        <v>-</v>
      </c>
      <c r="AI112" s="18" t="str">
        <f t="shared" si="113"/>
        <v>-</v>
      </c>
      <c r="AJ112" s="21" t="str">
        <f t="shared" si="114"/>
        <v>-</v>
      </c>
      <c r="AK112" s="4" t="str">
        <f t="shared" si="115"/>
        <v>-</v>
      </c>
    </row>
    <row r="113" spans="1:37" ht="12.75" customHeight="1" x14ac:dyDescent="0.2">
      <c r="A113" s="47" t="s">
        <v>321</v>
      </c>
      <c r="B113" s="65" t="s">
        <v>287</v>
      </c>
      <c r="C113" s="37"/>
      <c r="D113" s="30"/>
      <c r="E113" s="38"/>
      <c r="F113" s="67"/>
      <c r="G113" s="39">
        <f t="shared" si="116"/>
        <v>0</v>
      </c>
      <c r="H113" s="39">
        <f t="shared" si="117"/>
        <v>0</v>
      </c>
      <c r="I113" s="188" t="str">
        <f t="shared" si="103"/>
        <v/>
      </c>
      <c r="J113" s="40"/>
      <c r="K113" s="40"/>
      <c r="L113" s="4" t="str">
        <f t="shared" si="118"/>
        <v>-</v>
      </c>
      <c r="M113" s="188" t="str">
        <f t="shared" si="119"/>
        <v/>
      </c>
      <c r="N113" s="40" t="s">
        <v>125</v>
      </c>
      <c r="O113" s="40" t="s">
        <v>125</v>
      </c>
      <c r="P113" s="4" t="str">
        <f t="shared" si="105"/>
        <v>-</v>
      </c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4" t="str">
        <f t="shared" si="120"/>
        <v>-</v>
      </c>
      <c r="AB113" s="4" t="str">
        <f t="shared" si="121"/>
        <v>-</v>
      </c>
      <c r="AC113" s="18" t="str">
        <f t="shared" si="122"/>
        <v>-</v>
      </c>
      <c r="AD113" s="21" t="str">
        <f t="shared" si="123"/>
        <v>-</v>
      </c>
      <c r="AE113" s="4" t="str">
        <f t="shared" si="124"/>
        <v>-</v>
      </c>
      <c r="AF113" s="4" t="str">
        <f t="shared" si="125"/>
        <v>-</v>
      </c>
      <c r="AH113" s="4" t="str">
        <f t="shared" si="112"/>
        <v>-</v>
      </c>
      <c r="AI113" s="18" t="str">
        <f t="shared" si="113"/>
        <v>-</v>
      </c>
      <c r="AJ113" s="21" t="str">
        <f t="shared" si="114"/>
        <v>-</v>
      </c>
      <c r="AK113" s="4" t="str">
        <f t="shared" si="115"/>
        <v>-</v>
      </c>
    </row>
    <row r="114" spans="1:37" ht="12.75" customHeight="1" x14ac:dyDescent="0.2">
      <c r="A114" s="47" t="s">
        <v>322</v>
      </c>
      <c r="B114" s="65" t="s">
        <v>323</v>
      </c>
      <c r="C114" s="37"/>
      <c r="D114" s="30"/>
      <c r="E114" s="38"/>
      <c r="F114" s="67"/>
      <c r="G114" s="39">
        <f t="shared" si="116"/>
        <v>0</v>
      </c>
      <c r="H114" s="39">
        <f t="shared" si="117"/>
        <v>0</v>
      </c>
      <c r="I114" s="188" t="str">
        <f t="shared" si="103"/>
        <v/>
      </c>
      <c r="J114" s="40"/>
      <c r="K114" s="40"/>
      <c r="L114" s="4" t="str">
        <f t="shared" si="118"/>
        <v>-</v>
      </c>
      <c r="M114" s="188" t="str">
        <f t="shared" si="119"/>
        <v/>
      </c>
      <c r="N114" s="40" t="s">
        <v>125</v>
      </c>
      <c r="O114" s="40" t="s">
        <v>125</v>
      </c>
      <c r="P114" s="4" t="str">
        <f t="shared" si="105"/>
        <v>-</v>
      </c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4" t="str">
        <f t="shared" si="120"/>
        <v>-</v>
      </c>
      <c r="AB114" s="4" t="str">
        <f t="shared" si="121"/>
        <v>-</v>
      </c>
      <c r="AC114" s="18" t="str">
        <f t="shared" si="122"/>
        <v>-</v>
      </c>
      <c r="AD114" s="21" t="str">
        <f t="shared" si="123"/>
        <v>-</v>
      </c>
      <c r="AE114" s="4" t="str">
        <f t="shared" si="124"/>
        <v>-</v>
      </c>
      <c r="AF114" s="4" t="str">
        <f t="shared" si="125"/>
        <v>-</v>
      </c>
      <c r="AH114" s="4" t="str">
        <f t="shared" si="112"/>
        <v>-</v>
      </c>
      <c r="AI114" s="18" t="str">
        <f t="shared" si="113"/>
        <v>-</v>
      </c>
      <c r="AJ114" s="21" t="str">
        <f t="shared" si="114"/>
        <v>-</v>
      </c>
      <c r="AK114" s="4" t="str">
        <f t="shared" si="115"/>
        <v>-</v>
      </c>
    </row>
    <row r="115" spans="1:37" ht="12.75" customHeight="1" x14ac:dyDescent="0.2">
      <c r="A115" s="47" t="s">
        <v>324</v>
      </c>
      <c r="B115" s="65" t="s">
        <v>325</v>
      </c>
      <c r="C115" s="37"/>
      <c r="D115" s="30"/>
      <c r="E115" s="38"/>
      <c r="F115" s="67"/>
      <c r="G115" s="39">
        <f t="shared" si="116"/>
        <v>0</v>
      </c>
      <c r="H115" s="39">
        <f t="shared" si="117"/>
        <v>0</v>
      </c>
      <c r="I115" s="188" t="str">
        <f t="shared" si="103"/>
        <v/>
      </c>
      <c r="J115" s="40"/>
      <c r="K115" s="40"/>
      <c r="L115" s="4" t="str">
        <f t="shared" si="118"/>
        <v>-</v>
      </c>
      <c r="M115" s="188" t="str">
        <f t="shared" si="119"/>
        <v/>
      </c>
      <c r="N115" s="40" t="s">
        <v>125</v>
      </c>
      <c r="O115" s="40" t="s">
        <v>125</v>
      </c>
      <c r="P115" s="4" t="str">
        <f t="shared" si="105"/>
        <v>-</v>
      </c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4" t="str">
        <f t="shared" si="120"/>
        <v>-</v>
      </c>
      <c r="AB115" s="4" t="str">
        <f t="shared" si="121"/>
        <v>-</v>
      </c>
      <c r="AC115" s="18" t="str">
        <f t="shared" si="122"/>
        <v>-</v>
      </c>
      <c r="AD115" s="21" t="str">
        <f t="shared" si="123"/>
        <v>-</v>
      </c>
      <c r="AE115" s="4" t="str">
        <f t="shared" si="124"/>
        <v>-</v>
      </c>
      <c r="AF115" s="4" t="str">
        <f t="shared" si="125"/>
        <v>-</v>
      </c>
      <c r="AH115" s="4" t="str">
        <f t="shared" si="112"/>
        <v>-</v>
      </c>
      <c r="AI115" s="18" t="str">
        <f t="shared" si="113"/>
        <v>-</v>
      </c>
      <c r="AJ115" s="21" t="str">
        <f t="shared" si="114"/>
        <v>-</v>
      </c>
      <c r="AK115" s="4" t="str">
        <f t="shared" si="115"/>
        <v>-</v>
      </c>
    </row>
    <row r="116" spans="1:37" ht="12.75" customHeight="1" x14ac:dyDescent="0.2">
      <c r="A116" s="47" t="s">
        <v>326</v>
      </c>
      <c r="B116" s="65" t="s">
        <v>327</v>
      </c>
      <c r="C116" s="37"/>
      <c r="D116" s="30"/>
      <c r="E116" s="38"/>
      <c r="F116" s="67"/>
      <c r="G116" s="39">
        <f t="shared" si="116"/>
        <v>0</v>
      </c>
      <c r="H116" s="39">
        <f t="shared" si="117"/>
        <v>0</v>
      </c>
      <c r="I116" s="188" t="str">
        <f t="shared" si="103"/>
        <v/>
      </c>
      <c r="J116" s="40"/>
      <c r="K116" s="40"/>
      <c r="L116" s="4" t="str">
        <f t="shared" si="118"/>
        <v>-</v>
      </c>
      <c r="M116" s="188" t="str">
        <f t="shared" si="119"/>
        <v/>
      </c>
      <c r="N116" s="40" t="s">
        <v>125</v>
      </c>
      <c r="O116" s="40" t="s">
        <v>125</v>
      </c>
      <c r="P116" s="4" t="str">
        <f t="shared" si="105"/>
        <v>-</v>
      </c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4" t="str">
        <f t="shared" si="120"/>
        <v>-</v>
      </c>
      <c r="AB116" s="4" t="str">
        <f t="shared" si="121"/>
        <v>-</v>
      </c>
      <c r="AC116" s="18" t="str">
        <f t="shared" si="122"/>
        <v>-</v>
      </c>
      <c r="AD116" s="21" t="str">
        <f t="shared" si="123"/>
        <v>-</v>
      </c>
      <c r="AE116" s="4" t="str">
        <f t="shared" si="124"/>
        <v>-</v>
      </c>
      <c r="AF116" s="4" t="str">
        <f t="shared" si="125"/>
        <v>-</v>
      </c>
      <c r="AH116" s="4" t="str">
        <f t="shared" si="112"/>
        <v>-</v>
      </c>
      <c r="AI116" s="18" t="str">
        <f t="shared" si="113"/>
        <v>-</v>
      </c>
      <c r="AJ116" s="21" t="str">
        <f t="shared" si="114"/>
        <v>-</v>
      </c>
      <c r="AK116" s="4" t="str">
        <f t="shared" si="115"/>
        <v>-</v>
      </c>
    </row>
    <row r="117" spans="1:37" ht="12.75" customHeight="1" x14ac:dyDescent="0.2">
      <c r="A117" s="47" t="s">
        <v>328</v>
      </c>
      <c r="B117" s="65" t="s">
        <v>329</v>
      </c>
      <c r="C117" s="37"/>
      <c r="D117" s="30"/>
      <c r="E117" s="38"/>
      <c r="F117" s="67"/>
      <c r="G117" s="39">
        <f t="shared" si="116"/>
        <v>0</v>
      </c>
      <c r="H117" s="39">
        <f t="shared" si="117"/>
        <v>0</v>
      </c>
      <c r="I117" s="188" t="str">
        <f t="shared" si="103"/>
        <v/>
      </c>
      <c r="J117" s="40"/>
      <c r="K117" s="40"/>
      <c r="L117" s="4" t="str">
        <f t="shared" si="118"/>
        <v>-</v>
      </c>
      <c r="M117" s="188" t="str">
        <f t="shared" si="119"/>
        <v/>
      </c>
      <c r="N117" s="40" t="s">
        <v>125</v>
      </c>
      <c r="O117" s="40" t="s">
        <v>125</v>
      </c>
      <c r="P117" s="4" t="str">
        <f t="shared" si="105"/>
        <v>-</v>
      </c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4" t="str">
        <f t="shared" si="120"/>
        <v>-</v>
      </c>
      <c r="AB117" s="4" t="str">
        <f t="shared" si="121"/>
        <v>-</v>
      </c>
      <c r="AC117" s="18" t="str">
        <f t="shared" si="122"/>
        <v>-</v>
      </c>
      <c r="AD117" s="21" t="str">
        <f t="shared" si="123"/>
        <v>-</v>
      </c>
      <c r="AE117" s="4" t="str">
        <f t="shared" si="124"/>
        <v>-</v>
      </c>
      <c r="AF117" s="4" t="str">
        <f t="shared" si="125"/>
        <v>-</v>
      </c>
      <c r="AH117" s="4" t="str">
        <f t="shared" si="112"/>
        <v>-</v>
      </c>
      <c r="AI117" s="18" t="str">
        <f t="shared" si="113"/>
        <v>-</v>
      </c>
      <c r="AJ117" s="21" t="str">
        <f t="shared" si="114"/>
        <v>-</v>
      </c>
      <c r="AK117" s="4" t="str">
        <f t="shared" si="115"/>
        <v>-</v>
      </c>
    </row>
    <row r="118" spans="1:37" ht="12.75" customHeight="1" x14ac:dyDescent="0.2">
      <c r="A118" s="47"/>
      <c r="B118" s="65"/>
      <c r="C118" s="37"/>
      <c r="D118" s="30"/>
      <c r="E118" s="38"/>
      <c r="F118" s="67"/>
      <c r="G118" s="39">
        <f t="shared" si="116"/>
        <v>0</v>
      </c>
      <c r="H118" s="39">
        <f t="shared" si="117"/>
        <v>0</v>
      </c>
      <c r="I118" s="188" t="str">
        <f t="shared" si="103"/>
        <v/>
      </c>
      <c r="J118" s="40"/>
      <c r="K118" s="40"/>
      <c r="L118" s="4" t="str">
        <f t="shared" si="118"/>
        <v>-</v>
      </c>
      <c r="M118" s="188" t="str">
        <f t="shared" si="119"/>
        <v/>
      </c>
      <c r="N118" s="40" t="s">
        <v>125</v>
      </c>
      <c r="O118" s="40" t="s">
        <v>125</v>
      </c>
      <c r="P118" s="4" t="str">
        <f t="shared" si="105"/>
        <v>-</v>
      </c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4" t="str">
        <f t="shared" si="120"/>
        <v>-</v>
      </c>
      <c r="AB118" s="4" t="str">
        <f t="shared" si="121"/>
        <v>-</v>
      </c>
      <c r="AC118" s="18" t="str">
        <f t="shared" si="122"/>
        <v>-</v>
      </c>
      <c r="AD118" s="21" t="str">
        <f t="shared" si="123"/>
        <v>-</v>
      </c>
      <c r="AE118" s="4" t="str">
        <f t="shared" si="124"/>
        <v>-</v>
      </c>
      <c r="AF118" s="4" t="str">
        <f t="shared" si="125"/>
        <v>-</v>
      </c>
      <c r="AH118" s="4" t="str">
        <f t="shared" si="112"/>
        <v>-</v>
      </c>
      <c r="AI118" s="18" t="str">
        <f t="shared" si="113"/>
        <v>-</v>
      </c>
      <c r="AJ118" s="21" t="str">
        <f t="shared" si="114"/>
        <v>-</v>
      </c>
      <c r="AK118" s="4" t="str">
        <f t="shared" si="115"/>
        <v>-</v>
      </c>
    </row>
    <row r="119" spans="1:37" ht="12.75" customHeight="1" x14ac:dyDescent="0.2">
      <c r="A119" s="47"/>
      <c r="B119" s="65"/>
      <c r="C119" s="37"/>
      <c r="D119" s="30"/>
      <c r="E119" s="38"/>
      <c r="F119" s="67"/>
      <c r="G119" s="39">
        <f t="shared" si="101"/>
        <v>0</v>
      </c>
      <c r="H119" s="39">
        <f t="shared" si="102"/>
        <v>0</v>
      </c>
      <c r="I119" s="188" t="str">
        <f t="shared" si="103"/>
        <v/>
      </c>
      <c r="J119" s="40"/>
      <c r="K119" s="40"/>
      <c r="L119" s="4" t="str">
        <f t="shared" si="104"/>
        <v>-</v>
      </c>
      <c r="M119" s="188" t="str">
        <f t="shared" si="71"/>
        <v/>
      </c>
      <c r="N119" s="40" t="s">
        <v>125</v>
      </c>
      <c r="O119" s="40" t="s">
        <v>125</v>
      </c>
      <c r="P119" s="4" t="str">
        <f t="shared" si="105"/>
        <v>-</v>
      </c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4" t="str">
        <f t="shared" si="106"/>
        <v>-</v>
      </c>
      <c r="AB119" s="4" t="str">
        <f t="shared" si="107"/>
        <v>-</v>
      </c>
      <c r="AC119" s="18" t="str">
        <f t="shared" si="108"/>
        <v>-</v>
      </c>
      <c r="AD119" s="21" t="str">
        <f t="shared" si="109"/>
        <v>-</v>
      </c>
      <c r="AE119" s="4" t="str">
        <f t="shared" si="110"/>
        <v>-</v>
      </c>
      <c r="AF119" s="4" t="str">
        <f t="shared" si="111"/>
        <v>-</v>
      </c>
      <c r="AH119" s="4" t="str">
        <f t="shared" si="112"/>
        <v>-</v>
      </c>
      <c r="AI119" s="18" t="str">
        <f t="shared" si="113"/>
        <v>-</v>
      </c>
      <c r="AJ119" s="21" t="str">
        <f t="shared" si="114"/>
        <v>-</v>
      </c>
      <c r="AK119" s="4" t="str">
        <f t="shared" si="115"/>
        <v>-</v>
      </c>
    </row>
    <row r="120" spans="1:37" ht="12.75" customHeight="1" x14ac:dyDescent="0.2">
      <c r="A120" s="47" t="s">
        <v>132</v>
      </c>
      <c r="B120" s="65" t="s">
        <v>238</v>
      </c>
      <c r="C120" s="37"/>
      <c r="D120" s="30"/>
      <c r="E120" s="38"/>
      <c r="F120" s="67"/>
      <c r="G120" s="39">
        <f t="shared" si="101"/>
        <v>0</v>
      </c>
      <c r="H120" s="39">
        <f t="shared" si="102"/>
        <v>0</v>
      </c>
      <c r="I120" s="188" t="str">
        <f t="shared" si="103"/>
        <v/>
      </c>
      <c r="J120" s="40"/>
      <c r="K120" s="40"/>
      <c r="L120" s="4" t="str">
        <f t="shared" si="104"/>
        <v>-</v>
      </c>
      <c r="M120" s="188" t="str">
        <f t="shared" si="71"/>
        <v/>
      </c>
      <c r="N120" s="40" t="s">
        <v>125</v>
      </c>
      <c r="O120" s="40" t="s">
        <v>125</v>
      </c>
      <c r="P120" s="4" t="str">
        <f t="shared" si="105"/>
        <v>-</v>
      </c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4" t="str">
        <f t="shared" si="106"/>
        <v>-</v>
      </c>
      <c r="AB120" s="4" t="str">
        <f t="shared" si="107"/>
        <v>-</v>
      </c>
      <c r="AC120" s="18" t="str">
        <f t="shared" si="108"/>
        <v>-</v>
      </c>
      <c r="AD120" s="21" t="str">
        <f t="shared" si="109"/>
        <v>-</v>
      </c>
      <c r="AE120" s="4" t="str">
        <f t="shared" si="110"/>
        <v>-</v>
      </c>
      <c r="AF120" s="4" t="str">
        <f t="shared" si="111"/>
        <v>-</v>
      </c>
      <c r="AH120" s="4" t="str">
        <f t="shared" si="112"/>
        <v>-</v>
      </c>
      <c r="AI120" s="18" t="str">
        <f t="shared" si="113"/>
        <v>-</v>
      </c>
      <c r="AJ120" s="21" t="str">
        <f t="shared" si="114"/>
        <v>-</v>
      </c>
      <c r="AK120" s="4" t="str">
        <f t="shared" si="115"/>
        <v>-</v>
      </c>
    </row>
    <row r="121" spans="1:37" ht="12.75" customHeight="1" x14ac:dyDescent="0.2">
      <c r="A121" s="47"/>
      <c r="B121" s="65"/>
      <c r="C121" s="37"/>
      <c r="D121" s="30"/>
      <c r="E121" s="38"/>
      <c r="F121" s="67"/>
      <c r="G121" s="39">
        <f>E121+F121</f>
        <v>0</v>
      </c>
      <c r="H121" s="39">
        <f t="shared" si="102"/>
        <v>0</v>
      </c>
      <c r="I121" s="188" t="str">
        <f t="shared" si="103"/>
        <v/>
      </c>
      <c r="J121" s="40"/>
      <c r="K121" s="40"/>
      <c r="L121" s="4" t="str">
        <f t="shared" si="104"/>
        <v>-</v>
      </c>
      <c r="M121" s="188" t="str">
        <f t="shared" si="71"/>
        <v/>
      </c>
      <c r="N121" s="40" t="s">
        <v>125</v>
      </c>
      <c r="O121" s="40" t="s">
        <v>125</v>
      </c>
      <c r="P121" s="4" t="str">
        <f t="shared" si="105"/>
        <v>-</v>
      </c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4" t="str">
        <f t="shared" si="106"/>
        <v>-</v>
      </c>
      <c r="AB121" s="4" t="str">
        <f t="shared" si="107"/>
        <v>-</v>
      </c>
      <c r="AC121" s="18" t="str">
        <f t="shared" si="108"/>
        <v>-</v>
      </c>
      <c r="AD121" s="21" t="str">
        <f t="shared" si="109"/>
        <v>-</v>
      </c>
      <c r="AE121" s="4" t="str">
        <f t="shared" si="110"/>
        <v>-</v>
      </c>
      <c r="AF121" s="4" t="str">
        <f t="shared" si="111"/>
        <v>-</v>
      </c>
      <c r="AH121" s="4" t="str">
        <f t="shared" si="112"/>
        <v>-</v>
      </c>
      <c r="AI121" s="18" t="str">
        <f t="shared" si="113"/>
        <v>-</v>
      </c>
      <c r="AJ121" s="21" t="str">
        <f t="shared" si="114"/>
        <v>-</v>
      </c>
      <c r="AK121" s="4" t="str">
        <f t="shared" si="115"/>
        <v>-</v>
      </c>
    </row>
    <row r="122" spans="1:37" s="28" customFormat="1" ht="12.75" customHeight="1" x14ac:dyDescent="0.2">
      <c r="A122" s="33">
        <v>10</v>
      </c>
      <c r="B122" s="66" t="s">
        <v>282</v>
      </c>
      <c r="C122" s="42">
        <f>ROUND(SUM(C105:C121),0)</f>
        <v>0</v>
      </c>
      <c r="D122" s="63"/>
      <c r="E122" s="42">
        <f>ROUND(SUM(E105:E121),0)</f>
        <v>0</v>
      </c>
      <c r="F122" s="68">
        <f>ROUND(SUM(F105:F121),0)</f>
        <v>0</v>
      </c>
      <c r="G122" s="42">
        <f>ROUND(SUM(G105:G121),0)</f>
        <v>0</v>
      </c>
      <c r="H122" s="42">
        <f>SUM(H105:H121)</f>
        <v>0</v>
      </c>
      <c r="I122" s="188"/>
      <c r="M122" s="188"/>
      <c r="AA122" s="5">
        <f t="shared" ref="AA122:AF122" si="126">ROUND(SUM(AA105:AA121),0)</f>
        <v>0</v>
      </c>
      <c r="AB122" s="5">
        <f t="shared" si="126"/>
        <v>0</v>
      </c>
      <c r="AC122" s="19">
        <f t="shared" si="126"/>
        <v>0</v>
      </c>
      <c r="AD122" s="22">
        <f t="shared" si="126"/>
        <v>0</v>
      </c>
      <c r="AE122" s="5">
        <f t="shared" si="126"/>
        <v>0</v>
      </c>
      <c r="AF122" s="5">
        <f t="shared" si="126"/>
        <v>0</v>
      </c>
      <c r="AH122" s="5">
        <f>ROUND(SUM(AH105:AH121),0)</f>
        <v>0</v>
      </c>
      <c r="AI122" s="19">
        <f>ROUND(SUM(AI105:AI121),0)</f>
        <v>0</v>
      </c>
      <c r="AJ122" s="22">
        <f>ROUND(SUM(AJ105:AJ121),0)</f>
        <v>0</v>
      </c>
      <c r="AK122" s="5">
        <f>ROUND(SUM(AK105:AK121),0)</f>
        <v>0</v>
      </c>
    </row>
    <row r="123" spans="1:37" ht="12.75" customHeight="1" thickBot="1" x14ac:dyDescent="0.25">
      <c r="B123" s="29"/>
      <c r="I123" s="188"/>
      <c r="M123" s="188"/>
    </row>
    <row r="124" spans="1:37" ht="14.25" customHeight="1" thickBot="1" x14ac:dyDescent="0.25">
      <c r="A124" s="299" t="s">
        <v>283</v>
      </c>
      <c r="B124" s="300"/>
      <c r="C124" s="300"/>
      <c r="D124" s="300"/>
      <c r="E124" s="300"/>
      <c r="F124" s="300"/>
      <c r="G124" s="300"/>
      <c r="H124" s="301"/>
      <c r="I124" s="188"/>
      <c r="M124" s="188"/>
    </row>
    <row r="125" spans="1:37" ht="12.75" customHeight="1" x14ac:dyDescent="0.2">
      <c r="B125" s="290" t="s">
        <v>302</v>
      </c>
      <c r="C125" s="291"/>
      <c r="D125" s="291"/>
      <c r="E125" s="291"/>
      <c r="F125" s="291"/>
      <c r="G125" s="291"/>
      <c r="H125" s="291"/>
      <c r="I125" s="291"/>
      <c r="J125" s="291"/>
      <c r="K125" s="291"/>
      <c r="L125" s="291"/>
      <c r="M125" s="291"/>
      <c r="N125" s="291"/>
      <c r="O125" s="291"/>
      <c r="P125" s="292"/>
    </row>
    <row r="126" spans="1:37" s="28" customFormat="1" ht="12.75" customHeight="1" x14ac:dyDescent="0.2">
      <c r="A126" s="33">
        <v>11</v>
      </c>
      <c r="B126" s="304" t="s">
        <v>284</v>
      </c>
      <c r="C126" s="305"/>
      <c r="D126" s="305"/>
      <c r="E126" s="305"/>
      <c r="F126" s="305"/>
      <c r="G126" s="305"/>
      <c r="H126" s="306"/>
      <c r="I126" s="188"/>
      <c r="M126" s="188"/>
      <c r="AA126" s="3" t="s">
        <v>91</v>
      </c>
      <c r="AB126" s="3" t="s">
        <v>92</v>
      </c>
      <c r="AC126" s="17" t="s">
        <v>93</v>
      </c>
      <c r="AD126" s="20" t="s">
        <v>91</v>
      </c>
      <c r="AE126" s="3" t="s">
        <v>92</v>
      </c>
      <c r="AF126" s="3" t="s">
        <v>93</v>
      </c>
      <c r="AH126" s="3" t="s">
        <v>125</v>
      </c>
      <c r="AI126" s="17" t="s">
        <v>226</v>
      </c>
      <c r="AJ126" s="20" t="s">
        <v>125</v>
      </c>
      <c r="AK126" s="3" t="s">
        <v>226</v>
      </c>
    </row>
    <row r="127" spans="1:37" ht="12.75" customHeight="1" x14ac:dyDescent="0.2">
      <c r="A127" s="47" t="s">
        <v>133</v>
      </c>
      <c r="B127" s="65" t="s">
        <v>81</v>
      </c>
      <c r="C127" s="37"/>
      <c r="D127" s="30"/>
      <c r="E127" s="37"/>
      <c r="F127" s="67"/>
      <c r="G127" s="39">
        <f t="shared" ref="G127:G144" si="127">E127+F127</f>
        <v>0</v>
      </c>
      <c r="H127" s="39">
        <f t="shared" ref="H127:H144" si="128">C127-G127</f>
        <v>0</v>
      </c>
      <c r="I127" s="188" t="str">
        <f t="shared" ref="I127:I144" si="129">IF(AND($C127="",$E127="",$F127=""),"",IF(AND(OR($C127&lt;&gt;"",$G127&lt;&gt;""),OR(J127="",K127="")),"Select values! -&gt;",""))</f>
        <v/>
      </c>
      <c r="J127" s="40"/>
      <c r="K127" s="40"/>
      <c r="L127" s="4" t="str">
        <f t="shared" ref="L127:L144" si="130">IF(J127=K127,"-", "Allocation change")</f>
        <v>-</v>
      </c>
      <c r="M127" s="188" t="str">
        <f t="shared" si="71"/>
        <v/>
      </c>
      <c r="N127" s="40" t="s">
        <v>125</v>
      </c>
      <c r="O127" s="40" t="s">
        <v>125</v>
      </c>
      <c r="P127" s="4" t="str">
        <f t="shared" ref="P127:P144" si="131">IF(N127=O127,"-","Origin change")</f>
        <v>-</v>
      </c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4" t="str">
        <f t="shared" ref="AA127:AA144" si="132">IF(J127="Internal",C127,"-")</f>
        <v>-</v>
      </c>
      <c r="AB127" s="4" t="str">
        <f t="shared" ref="AB127:AB144" si="133">IF(J127="Related",C127,"-")</f>
        <v>-</v>
      </c>
      <c r="AC127" s="18" t="str">
        <f t="shared" ref="AC127:AC144" si="134">IF(J127="External",C127,"-")</f>
        <v>-</v>
      </c>
      <c r="AD127" s="21" t="str">
        <f t="shared" ref="AD127:AD144" si="135">IF(K127="Internal",G127,"-")</f>
        <v>-</v>
      </c>
      <c r="AE127" s="4" t="str">
        <f t="shared" ref="AE127:AE144" si="136">IF(K127="Related",G127,"-")</f>
        <v>-</v>
      </c>
      <c r="AF127" s="4" t="str">
        <f t="shared" ref="AF127:AF144" si="137">IF(K127="External",G127,"-")</f>
        <v>-</v>
      </c>
      <c r="AH127" s="4" t="str">
        <f t="shared" ref="AH127:AH144" si="138">IF($N127="Canadian",IF($C127="","-",$C127),"-")</f>
        <v>-</v>
      </c>
      <c r="AI127" s="18" t="str">
        <f t="shared" ref="AI127:AI144" si="139">IF($N127="Non-Canadian",IF($C127="","-",$C127),"-")</f>
        <v>-</v>
      </c>
      <c r="AJ127" s="21" t="str">
        <f t="shared" ref="AJ127:AJ144" si="140">IF($O127="Canadian",IF($G127=0,"-",$G127),"-")</f>
        <v>-</v>
      </c>
      <c r="AK127" s="4" t="str">
        <f t="shared" ref="AK127:AK144" si="141">IF($O127="Non-Canadian",IF($G127=0,"-",$G127),"-")</f>
        <v>-</v>
      </c>
    </row>
    <row r="128" spans="1:37" ht="12.75" customHeight="1" x14ac:dyDescent="0.2">
      <c r="A128" s="47"/>
      <c r="B128" s="65"/>
      <c r="C128" s="37"/>
      <c r="D128" s="30"/>
      <c r="E128" s="37"/>
      <c r="F128" s="67"/>
      <c r="G128" s="39">
        <f t="shared" si="127"/>
        <v>0</v>
      </c>
      <c r="H128" s="39">
        <f t="shared" si="128"/>
        <v>0</v>
      </c>
      <c r="I128" s="188" t="str">
        <f t="shared" si="129"/>
        <v/>
      </c>
      <c r="J128" s="40"/>
      <c r="K128" s="40"/>
      <c r="L128" s="4" t="str">
        <f t="shared" si="130"/>
        <v>-</v>
      </c>
      <c r="M128" s="188" t="str">
        <f t="shared" si="71"/>
        <v/>
      </c>
      <c r="N128" s="40" t="s">
        <v>125</v>
      </c>
      <c r="O128" s="40" t="s">
        <v>125</v>
      </c>
      <c r="P128" s="4" t="str">
        <f t="shared" si="131"/>
        <v>-</v>
      </c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4" t="str">
        <f t="shared" si="132"/>
        <v>-</v>
      </c>
      <c r="AB128" s="4" t="str">
        <f t="shared" si="133"/>
        <v>-</v>
      </c>
      <c r="AC128" s="18" t="str">
        <f t="shared" si="134"/>
        <v>-</v>
      </c>
      <c r="AD128" s="21" t="str">
        <f t="shared" si="135"/>
        <v>-</v>
      </c>
      <c r="AE128" s="4" t="str">
        <f t="shared" si="136"/>
        <v>-</v>
      </c>
      <c r="AF128" s="4" t="str">
        <f t="shared" si="137"/>
        <v>-</v>
      </c>
      <c r="AH128" s="4" t="str">
        <f t="shared" si="138"/>
        <v>-</v>
      </c>
      <c r="AI128" s="18" t="str">
        <f t="shared" si="139"/>
        <v>-</v>
      </c>
      <c r="AJ128" s="21" t="str">
        <f t="shared" si="140"/>
        <v>-</v>
      </c>
      <c r="AK128" s="4" t="str">
        <f t="shared" si="141"/>
        <v>-</v>
      </c>
    </row>
    <row r="129" spans="1:37" ht="12.75" customHeight="1" x14ac:dyDescent="0.2">
      <c r="A129" s="47"/>
      <c r="B129" s="65"/>
      <c r="C129" s="37"/>
      <c r="D129" s="30"/>
      <c r="E129" s="37"/>
      <c r="F129" s="67"/>
      <c r="G129" s="39">
        <f t="shared" si="127"/>
        <v>0</v>
      </c>
      <c r="H129" s="39">
        <f t="shared" si="128"/>
        <v>0</v>
      </c>
      <c r="I129" s="188" t="str">
        <f t="shared" si="129"/>
        <v/>
      </c>
      <c r="J129" s="40"/>
      <c r="K129" s="40"/>
      <c r="L129" s="4" t="str">
        <f t="shared" si="130"/>
        <v>-</v>
      </c>
      <c r="M129" s="188" t="str">
        <f t="shared" si="71"/>
        <v/>
      </c>
      <c r="N129" s="40" t="s">
        <v>125</v>
      </c>
      <c r="O129" s="40" t="s">
        <v>125</v>
      </c>
      <c r="P129" s="4" t="str">
        <f t="shared" si="131"/>
        <v>-</v>
      </c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4" t="str">
        <f t="shared" si="132"/>
        <v>-</v>
      </c>
      <c r="AB129" s="4" t="str">
        <f t="shared" si="133"/>
        <v>-</v>
      </c>
      <c r="AC129" s="18" t="str">
        <f t="shared" si="134"/>
        <v>-</v>
      </c>
      <c r="AD129" s="21" t="str">
        <f t="shared" si="135"/>
        <v>-</v>
      </c>
      <c r="AE129" s="4" t="str">
        <f t="shared" si="136"/>
        <v>-</v>
      </c>
      <c r="AF129" s="4" t="str">
        <f t="shared" si="137"/>
        <v>-</v>
      </c>
      <c r="AH129" s="4" t="str">
        <f t="shared" si="138"/>
        <v>-</v>
      </c>
      <c r="AI129" s="18" t="str">
        <f t="shared" si="139"/>
        <v>-</v>
      </c>
      <c r="AJ129" s="21" t="str">
        <f t="shared" si="140"/>
        <v>-</v>
      </c>
      <c r="AK129" s="4" t="str">
        <f t="shared" si="141"/>
        <v>-</v>
      </c>
    </row>
    <row r="130" spans="1:37" ht="12.75" customHeight="1" x14ac:dyDescent="0.2">
      <c r="A130" s="47"/>
      <c r="B130" s="65"/>
      <c r="C130" s="37"/>
      <c r="D130" s="30"/>
      <c r="E130" s="37"/>
      <c r="F130" s="67"/>
      <c r="G130" s="39">
        <f t="shared" si="127"/>
        <v>0</v>
      </c>
      <c r="H130" s="39">
        <f t="shared" si="128"/>
        <v>0</v>
      </c>
      <c r="I130" s="188" t="str">
        <f t="shared" si="129"/>
        <v/>
      </c>
      <c r="J130" s="40"/>
      <c r="K130" s="40"/>
      <c r="L130" s="4" t="str">
        <f t="shared" si="130"/>
        <v>-</v>
      </c>
      <c r="M130" s="188" t="str">
        <f t="shared" si="71"/>
        <v/>
      </c>
      <c r="N130" s="40" t="s">
        <v>125</v>
      </c>
      <c r="O130" s="40" t="s">
        <v>125</v>
      </c>
      <c r="P130" s="4" t="str">
        <f t="shared" si="131"/>
        <v>-</v>
      </c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4" t="str">
        <f t="shared" si="132"/>
        <v>-</v>
      </c>
      <c r="AB130" s="4" t="str">
        <f t="shared" si="133"/>
        <v>-</v>
      </c>
      <c r="AC130" s="18" t="str">
        <f t="shared" si="134"/>
        <v>-</v>
      </c>
      <c r="AD130" s="21" t="str">
        <f t="shared" si="135"/>
        <v>-</v>
      </c>
      <c r="AE130" s="4" t="str">
        <f t="shared" si="136"/>
        <v>-</v>
      </c>
      <c r="AF130" s="4" t="str">
        <f t="shared" si="137"/>
        <v>-</v>
      </c>
      <c r="AH130" s="4" t="str">
        <f t="shared" si="138"/>
        <v>-</v>
      </c>
      <c r="AI130" s="18" t="str">
        <f t="shared" si="139"/>
        <v>-</v>
      </c>
      <c r="AJ130" s="21" t="str">
        <f t="shared" si="140"/>
        <v>-</v>
      </c>
      <c r="AK130" s="4" t="str">
        <f t="shared" si="141"/>
        <v>-</v>
      </c>
    </row>
    <row r="131" spans="1:37" ht="12.75" customHeight="1" x14ac:dyDescent="0.2">
      <c r="A131" s="47" t="s">
        <v>204</v>
      </c>
      <c r="B131" s="65" t="s">
        <v>240</v>
      </c>
      <c r="C131" s="37"/>
      <c r="D131" s="30"/>
      <c r="E131" s="37"/>
      <c r="F131" s="67"/>
      <c r="G131" s="39">
        <f t="shared" si="127"/>
        <v>0</v>
      </c>
      <c r="H131" s="39">
        <f t="shared" si="128"/>
        <v>0</v>
      </c>
      <c r="I131" s="188" t="str">
        <f t="shared" si="129"/>
        <v/>
      </c>
      <c r="J131" s="40"/>
      <c r="K131" s="40"/>
      <c r="L131" s="4" t="str">
        <f t="shared" si="130"/>
        <v>-</v>
      </c>
      <c r="M131" s="188" t="str">
        <f t="shared" si="71"/>
        <v/>
      </c>
      <c r="N131" s="40" t="s">
        <v>125</v>
      </c>
      <c r="O131" s="40" t="s">
        <v>125</v>
      </c>
      <c r="P131" s="4" t="str">
        <f t="shared" si="131"/>
        <v>-</v>
      </c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4" t="str">
        <f t="shared" si="132"/>
        <v>-</v>
      </c>
      <c r="AB131" s="4" t="str">
        <f t="shared" si="133"/>
        <v>-</v>
      </c>
      <c r="AC131" s="18" t="str">
        <f t="shared" si="134"/>
        <v>-</v>
      </c>
      <c r="AD131" s="21" t="str">
        <f t="shared" si="135"/>
        <v>-</v>
      </c>
      <c r="AE131" s="4" t="str">
        <f t="shared" si="136"/>
        <v>-</v>
      </c>
      <c r="AF131" s="4" t="str">
        <f t="shared" si="137"/>
        <v>-</v>
      </c>
      <c r="AH131" s="4" t="str">
        <f t="shared" si="138"/>
        <v>-</v>
      </c>
      <c r="AI131" s="18" t="str">
        <f t="shared" si="139"/>
        <v>-</v>
      </c>
      <c r="AJ131" s="21" t="str">
        <f t="shared" si="140"/>
        <v>-</v>
      </c>
      <c r="AK131" s="4" t="str">
        <f t="shared" si="141"/>
        <v>-</v>
      </c>
    </row>
    <row r="132" spans="1:37" ht="12.75" customHeight="1" x14ac:dyDescent="0.2">
      <c r="A132" s="47"/>
      <c r="B132" s="65"/>
      <c r="C132" s="37"/>
      <c r="D132" s="30"/>
      <c r="E132" s="37"/>
      <c r="F132" s="67"/>
      <c r="G132" s="39">
        <f t="shared" si="127"/>
        <v>0</v>
      </c>
      <c r="H132" s="39">
        <f t="shared" si="128"/>
        <v>0</v>
      </c>
      <c r="I132" s="188" t="str">
        <f t="shared" si="129"/>
        <v/>
      </c>
      <c r="J132" s="40"/>
      <c r="K132" s="40"/>
      <c r="L132" s="4" t="str">
        <f t="shared" si="130"/>
        <v>-</v>
      </c>
      <c r="M132" s="188" t="str">
        <f t="shared" si="71"/>
        <v/>
      </c>
      <c r="N132" s="40" t="s">
        <v>125</v>
      </c>
      <c r="O132" s="40" t="s">
        <v>125</v>
      </c>
      <c r="P132" s="4" t="str">
        <f t="shared" si="131"/>
        <v>-</v>
      </c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4" t="str">
        <f t="shared" si="132"/>
        <v>-</v>
      </c>
      <c r="AB132" s="4" t="str">
        <f t="shared" si="133"/>
        <v>-</v>
      </c>
      <c r="AC132" s="18" t="str">
        <f t="shared" si="134"/>
        <v>-</v>
      </c>
      <c r="AD132" s="21" t="str">
        <f t="shared" si="135"/>
        <v>-</v>
      </c>
      <c r="AE132" s="4" t="str">
        <f t="shared" si="136"/>
        <v>-</v>
      </c>
      <c r="AF132" s="4" t="str">
        <f t="shared" si="137"/>
        <v>-</v>
      </c>
      <c r="AH132" s="4" t="str">
        <f t="shared" si="138"/>
        <v>-</v>
      </c>
      <c r="AI132" s="18" t="str">
        <f t="shared" si="139"/>
        <v>-</v>
      </c>
      <c r="AJ132" s="21" t="str">
        <f t="shared" si="140"/>
        <v>-</v>
      </c>
      <c r="AK132" s="4" t="str">
        <f t="shared" si="141"/>
        <v>-</v>
      </c>
    </row>
    <row r="133" spans="1:37" ht="12.75" customHeight="1" x14ac:dyDescent="0.2">
      <c r="A133" s="47" t="s">
        <v>134</v>
      </c>
      <c r="B133" s="65" t="s">
        <v>330</v>
      </c>
      <c r="C133" s="37"/>
      <c r="D133" s="30"/>
      <c r="E133" s="37"/>
      <c r="F133" s="67"/>
      <c r="G133" s="39">
        <f t="shared" si="127"/>
        <v>0</v>
      </c>
      <c r="H133" s="39">
        <f t="shared" si="128"/>
        <v>0</v>
      </c>
      <c r="I133" s="188" t="str">
        <f t="shared" si="129"/>
        <v/>
      </c>
      <c r="J133" s="40"/>
      <c r="K133" s="40"/>
      <c r="L133" s="4" t="str">
        <f t="shared" si="130"/>
        <v>-</v>
      </c>
      <c r="M133" s="188" t="str">
        <f t="shared" si="71"/>
        <v/>
      </c>
      <c r="N133" s="40" t="s">
        <v>125</v>
      </c>
      <c r="O133" s="40" t="s">
        <v>125</v>
      </c>
      <c r="P133" s="4" t="str">
        <f t="shared" si="131"/>
        <v>-</v>
      </c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4" t="str">
        <f t="shared" si="132"/>
        <v>-</v>
      </c>
      <c r="AB133" s="4" t="str">
        <f t="shared" si="133"/>
        <v>-</v>
      </c>
      <c r="AC133" s="18" t="str">
        <f t="shared" si="134"/>
        <v>-</v>
      </c>
      <c r="AD133" s="21" t="str">
        <f t="shared" si="135"/>
        <v>-</v>
      </c>
      <c r="AE133" s="4" t="str">
        <f t="shared" si="136"/>
        <v>-</v>
      </c>
      <c r="AF133" s="4" t="str">
        <f t="shared" si="137"/>
        <v>-</v>
      </c>
      <c r="AH133" s="4" t="str">
        <f t="shared" si="138"/>
        <v>-</v>
      </c>
      <c r="AI133" s="18" t="str">
        <f t="shared" si="139"/>
        <v>-</v>
      </c>
      <c r="AJ133" s="21" t="str">
        <f t="shared" si="140"/>
        <v>-</v>
      </c>
      <c r="AK133" s="4" t="str">
        <f t="shared" si="141"/>
        <v>-</v>
      </c>
    </row>
    <row r="134" spans="1:37" ht="12.75" customHeight="1" x14ac:dyDescent="0.2">
      <c r="A134" s="47"/>
      <c r="B134" s="65"/>
      <c r="C134" s="37"/>
      <c r="D134" s="30"/>
      <c r="E134" s="37"/>
      <c r="F134" s="67"/>
      <c r="G134" s="39">
        <f t="shared" si="127"/>
        <v>0</v>
      </c>
      <c r="H134" s="39">
        <f t="shared" si="128"/>
        <v>0</v>
      </c>
      <c r="I134" s="188" t="str">
        <f t="shared" si="129"/>
        <v/>
      </c>
      <c r="J134" s="40"/>
      <c r="K134" s="40"/>
      <c r="L134" s="4" t="str">
        <f t="shared" si="130"/>
        <v>-</v>
      </c>
      <c r="M134" s="188" t="str">
        <f t="shared" si="71"/>
        <v/>
      </c>
      <c r="N134" s="40" t="s">
        <v>125</v>
      </c>
      <c r="O134" s="40" t="s">
        <v>125</v>
      </c>
      <c r="P134" s="4" t="str">
        <f t="shared" si="131"/>
        <v>-</v>
      </c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4" t="str">
        <f t="shared" si="132"/>
        <v>-</v>
      </c>
      <c r="AB134" s="4" t="str">
        <f t="shared" si="133"/>
        <v>-</v>
      </c>
      <c r="AC134" s="18" t="str">
        <f t="shared" si="134"/>
        <v>-</v>
      </c>
      <c r="AD134" s="21" t="str">
        <f t="shared" si="135"/>
        <v>-</v>
      </c>
      <c r="AE134" s="4" t="str">
        <f t="shared" si="136"/>
        <v>-</v>
      </c>
      <c r="AF134" s="4" t="str">
        <f t="shared" si="137"/>
        <v>-</v>
      </c>
      <c r="AH134" s="4" t="str">
        <f t="shared" si="138"/>
        <v>-</v>
      </c>
      <c r="AI134" s="18" t="str">
        <f t="shared" si="139"/>
        <v>-</v>
      </c>
      <c r="AJ134" s="21" t="str">
        <f t="shared" si="140"/>
        <v>-</v>
      </c>
      <c r="AK134" s="4" t="str">
        <f t="shared" si="141"/>
        <v>-</v>
      </c>
    </row>
    <row r="135" spans="1:37" ht="12.75" customHeight="1" x14ac:dyDescent="0.2">
      <c r="A135" s="47" t="s">
        <v>205</v>
      </c>
      <c r="B135" s="65" t="s">
        <v>53</v>
      </c>
      <c r="C135" s="37"/>
      <c r="D135" s="30"/>
      <c r="E135" s="37"/>
      <c r="F135" s="67"/>
      <c r="G135" s="39">
        <f t="shared" si="127"/>
        <v>0</v>
      </c>
      <c r="H135" s="39">
        <f t="shared" si="128"/>
        <v>0</v>
      </c>
      <c r="I135" s="188" t="str">
        <f t="shared" si="129"/>
        <v/>
      </c>
      <c r="J135" s="40"/>
      <c r="K135" s="40"/>
      <c r="L135" s="4" t="str">
        <f t="shared" si="130"/>
        <v>-</v>
      </c>
      <c r="M135" s="188" t="str">
        <f t="shared" si="71"/>
        <v/>
      </c>
      <c r="N135" s="40" t="s">
        <v>125</v>
      </c>
      <c r="O135" s="40" t="s">
        <v>125</v>
      </c>
      <c r="P135" s="4" t="str">
        <f t="shared" si="131"/>
        <v>-</v>
      </c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4" t="str">
        <f t="shared" si="132"/>
        <v>-</v>
      </c>
      <c r="AB135" s="4" t="str">
        <f t="shared" si="133"/>
        <v>-</v>
      </c>
      <c r="AC135" s="18" t="str">
        <f t="shared" si="134"/>
        <v>-</v>
      </c>
      <c r="AD135" s="21" t="str">
        <f t="shared" si="135"/>
        <v>-</v>
      </c>
      <c r="AE135" s="4" t="str">
        <f t="shared" si="136"/>
        <v>-</v>
      </c>
      <c r="AF135" s="4" t="str">
        <f t="shared" si="137"/>
        <v>-</v>
      </c>
      <c r="AH135" s="4" t="str">
        <f t="shared" si="138"/>
        <v>-</v>
      </c>
      <c r="AI135" s="18" t="str">
        <f t="shared" si="139"/>
        <v>-</v>
      </c>
      <c r="AJ135" s="21" t="str">
        <f t="shared" si="140"/>
        <v>-</v>
      </c>
      <c r="AK135" s="4" t="str">
        <f t="shared" si="141"/>
        <v>-</v>
      </c>
    </row>
    <row r="136" spans="1:37" ht="12.75" customHeight="1" x14ac:dyDescent="0.2">
      <c r="A136" s="47" t="s">
        <v>206</v>
      </c>
      <c r="B136" s="65" t="s">
        <v>82</v>
      </c>
      <c r="C136" s="37"/>
      <c r="D136" s="30"/>
      <c r="E136" s="37"/>
      <c r="F136" s="67"/>
      <c r="G136" s="39">
        <f t="shared" si="127"/>
        <v>0</v>
      </c>
      <c r="H136" s="39">
        <f t="shared" si="128"/>
        <v>0</v>
      </c>
      <c r="I136" s="188" t="str">
        <f t="shared" si="129"/>
        <v/>
      </c>
      <c r="J136" s="40"/>
      <c r="K136" s="40"/>
      <c r="L136" s="4" t="str">
        <f t="shared" si="130"/>
        <v>-</v>
      </c>
      <c r="M136" s="188" t="str">
        <f t="shared" si="71"/>
        <v/>
      </c>
      <c r="N136" s="40" t="s">
        <v>125</v>
      </c>
      <c r="O136" s="40" t="s">
        <v>125</v>
      </c>
      <c r="P136" s="4" t="str">
        <f t="shared" si="131"/>
        <v>-</v>
      </c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4" t="str">
        <f t="shared" si="132"/>
        <v>-</v>
      </c>
      <c r="AB136" s="4" t="str">
        <f t="shared" si="133"/>
        <v>-</v>
      </c>
      <c r="AC136" s="18" t="str">
        <f t="shared" si="134"/>
        <v>-</v>
      </c>
      <c r="AD136" s="21" t="str">
        <f t="shared" si="135"/>
        <v>-</v>
      </c>
      <c r="AE136" s="4" t="str">
        <f t="shared" si="136"/>
        <v>-</v>
      </c>
      <c r="AF136" s="4" t="str">
        <f t="shared" si="137"/>
        <v>-</v>
      </c>
      <c r="AH136" s="4" t="str">
        <f t="shared" si="138"/>
        <v>-</v>
      </c>
      <c r="AI136" s="18" t="str">
        <f t="shared" si="139"/>
        <v>-</v>
      </c>
      <c r="AJ136" s="21" t="str">
        <f t="shared" si="140"/>
        <v>-</v>
      </c>
      <c r="AK136" s="4" t="str">
        <f t="shared" si="141"/>
        <v>-</v>
      </c>
    </row>
    <row r="137" spans="1:37" ht="12.75" customHeight="1" x14ac:dyDescent="0.2">
      <c r="A137" s="47"/>
      <c r="B137" s="65"/>
      <c r="C137" s="37"/>
      <c r="D137" s="30"/>
      <c r="E137" s="37"/>
      <c r="F137" s="67"/>
      <c r="G137" s="39">
        <f t="shared" si="127"/>
        <v>0</v>
      </c>
      <c r="H137" s="39">
        <f t="shared" si="128"/>
        <v>0</v>
      </c>
      <c r="I137" s="188" t="str">
        <f t="shared" si="129"/>
        <v/>
      </c>
      <c r="J137" s="40"/>
      <c r="K137" s="40"/>
      <c r="L137" s="4" t="str">
        <f t="shared" si="130"/>
        <v>-</v>
      </c>
      <c r="M137" s="188" t="str">
        <f t="shared" si="71"/>
        <v/>
      </c>
      <c r="N137" s="40" t="s">
        <v>125</v>
      </c>
      <c r="O137" s="40" t="s">
        <v>125</v>
      </c>
      <c r="P137" s="4" t="str">
        <f t="shared" si="131"/>
        <v>-</v>
      </c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4" t="str">
        <f t="shared" si="132"/>
        <v>-</v>
      </c>
      <c r="AB137" s="4" t="str">
        <f t="shared" si="133"/>
        <v>-</v>
      </c>
      <c r="AC137" s="18" t="str">
        <f t="shared" si="134"/>
        <v>-</v>
      </c>
      <c r="AD137" s="21" t="str">
        <f t="shared" si="135"/>
        <v>-</v>
      </c>
      <c r="AE137" s="4" t="str">
        <f t="shared" si="136"/>
        <v>-</v>
      </c>
      <c r="AF137" s="4" t="str">
        <f t="shared" si="137"/>
        <v>-</v>
      </c>
      <c r="AH137" s="4" t="str">
        <f t="shared" si="138"/>
        <v>-</v>
      </c>
      <c r="AI137" s="18" t="str">
        <f t="shared" si="139"/>
        <v>-</v>
      </c>
      <c r="AJ137" s="21" t="str">
        <f t="shared" si="140"/>
        <v>-</v>
      </c>
      <c r="AK137" s="4" t="str">
        <f t="shared" si="141"/>
        <v>-</v>
      </c>
    </row>
    <row r="138" spans="1:37" ht="12.75" customHeight="1" x14ac:dyDescent="0.2">
      <c r="A138" s="47"/>
      <c r="B138" s="65"/>
      <c r="C138" s="37"/>
      <c r="D138" s="30"/>
      <c r="E138" s="37"/>
      <c r="F138" s="67"/>
      <c r="G138" s="39">
        <f t="shared" si="127"/>
        <v>0</v>
      </c>
      <c r="H138" s="39">
        <f t="shared" si="128"/>
        <v>0</v>
      </c>
      <c r="I138" s="188" t="str">
        <f t="shared" si="129"/>
        <v/>
      </c>
      <c r="J138" s="40"/>
      <c r="K138" s="40"/>
      <c r="L138" s="4" t="str">
        <f t="shared" si="130"/>
        <v>-</v>
      </c>
      <c r="M138" s="188" t="str">
        <f t="shared" si="71"/>
        <v/>
      </c>
      <c r="N138" s="40" t="s">
        <v>125</v>
      </c>
      <c r="O138" s="40" t="s">
        <v>125</v>
      </c>
      <c r="P138" s="4" t="str">
        <f t="shared" si="131"/>
        <v>-</v>
      </c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4" t="str">
        <f t="shared" si="132"/>
        <v>-</v>
      </c>
      <c r="AB138" s="4" t="str">
        <f t="shared" si="133"/>
        <v>-</v>
      </c>
      <c r="AC138" s="18" t="str">
        <f t="shared" si="134"/>
        <v>-</v>
      </c>
      <c r="AD138" s="21" t="str">
        <f t="shared" si="135"/>
        <v>-</v>
      </c>
      <c r="AE138" s="4" t="str">
        <f t="shared" si="136"/>
        <v>-</v>
      </c>
      <c r="AF138" s="4" t="str">
        <f t="shared" si="137"/>
        <v>-</v>
      </c>
      <c r="AH138" s="4" t="str">
        <f t="shared" si="138"/>
        <v>-</v>
      </c>
      <c r="AI138" s="18" t="str">
        <f t="shared" si="139"/>
        <v>-</v>
      </c>
      <c r="AJ138" s="21" t="str">
        <f t="shared" si="140"/>
        <v>-</v>
      </c>
      <c r="AK138" s="4" t="str">
        <f t="shared" si="141"/>
        <v>-</v>
      </c>
    </row>
    <row r="139" spans="1:37" ht="12.75" customHeight="1" x14ac:dyDescent="0.2">
      <c r="A139" s="47"/>
      <c r="B139" s="65"/>
      <c r="C139" s="37"/>
      <c r="D139" s="30"/>
      <c r="E139" s="37"/>
      <c r="F139" s="67"/>
      <c r="G139" s="39">
        <f t="shared" si="127"/>
        <v>0</v>
      </c>
      <c r="H139" s="39">
        <f t="shared" si="128"/>
        <v>0</v>
      </c>
      <c r="I139" s="188" t="str">
        <f t="shared" si="129"/>
        <v/>
      </c>
      <c r="J139" s="40"/>
      <c r="K139" s="40"/>
      <c r="L139" s="4" t="str">
        <f t="shared" si="130"/>
        <v>-</v>
      </c>
      <c r="M139" s="188" t="str">
        <f t="shared" si="71"/>
        <v/>
      </c>
      <c r="N139" s="40" t="s">
        <v>125</v>
      </c>
      <c r="O139" s="40" t="s">
        <v>125</v>
      </c>
      <c r="P139" s="4" t="str">
        <f t="shared" si="131"/>
        <v>-</v>
      </c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4" t="str">
        <f t="shared" si="132"/>
        <v>-</v>
      </c>
      <c r="AB139" s="4" t="str">
        <f t="shared" si="133"/>
        <v>-</v>
      </c>
      <c r="AC139" s="18" t="str">
        <f t="shared" si="134"/>
        <v>-</v>
      </c>
      <c r="AD139" s="21" t="str">
        <f t="shared" si="135"/>
        <v>-</v>
      </c>
      <c r="AE139" s="4" t="str">
        <f t="shared" si="136"/>
        <v>-</v>
      </c>
      <c r="AF139" s="4" t="str">
        <f t="shared" si="137"/>
        <v>-</v>
      </c>
      <c r="AH139" s="4" t="str">
        <f t="shared" si="138"/>
        <v>-</v>
      </c>
      <c r="AI139" s="18" t="str">
        <f t="shared" si="139"/>
        <v>-</v>
      </c>
      <c r="AJ139" s="21" t="str">
        <f t="shared" si="140"/>
        <v>-</v>
      </c>
      <c r="AK139" s="4" t="str">
        <f t="shared" si="141"/>
        <v>-</v>
      </c>
    </row>
    <row r="140" spans="1:37" ht="12.75" customHeight="1" x14ac:dyDescent="0.2">
      <c r="A140" s="47"/>
      <c r="B140" s="65"/>
      <c r="C140" s="37"/>
      <c r="D140" s="30"/>
      <c r="E140" s="37"/>
      <c r="F140" s="67"/>
      <c r="G140" s="39">
        <f t="shared" si="127"/>
        <v>0</v>
      </c>
      <c r="H140" s="39">
        <f t="shared" si="128"/>
        <v>0</v>
      </c>
      <c r="I140" s="188" t="str">
        <f t="shared" si="129"/>
        <v/>
      </c>
      <c r="J140" s="40"/>
      <c r="K140" s="40"/>
      <c r="L140" s="4" t="str">
        <f t="shared" si="130"/>
        <v>-</v>
      </c>
      <c r="M140" s="188" t="str">
        <f t="shared" si="71"/>
        <v/>
      </c>
      <c r="N140" s="40" t="s">
        <v>125</v>
      </c>
      <c r="O140" s="40" t="s">
        <v>125</v>
      </c>
      <c r="P140" s="4" t="str">
        <f t="shared" si="131"/>
        <v>-</v>
      </c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4" t="str">
        <f t="shared" si="132"/>
        <v>-</v>
      </c>
      <c r="AB140" s="4" t="str">
        <f t="shared" si="133"/>
        <v>-</v>
      </c>
      <c r="AC140" s="18" t="str">
        <f t="shared" si="134"/>
        <v>-</v>
      </c>
      <c r="AD140" s="21" t="str">
        <f t="shared" si="135"/>
        <v>-</v>
      </c>
      <c r="AE140" s="4" t="str">
        <f t="shared" si="136"/>
        <v>-</v>
      </c>
      <c r="AF140" s="4" t="str">
        <f t="shared" si="137"/>
        <v>-</v>
      </c>
      <c r="AH140" s="4" t="str">
        <f t="shared" si="138"/>
        <v>-</v>
      </c>
      <c r="AI140" s="18" t="str">
        <f t="shared" si="139"/>
        <v>-</v>
      </c>
      <c r="AJ140" s="21" t="str">
        <f t="shared" si="140"/>
        <v>-</v>
      </c>
      <c r="AK140" s="4" t="str">
        <f t="shared" si="141"/>
        <v>-</v>
      </c>
    </row>
    <row r="141" spans="1:37" ht="12.75" customHeight="1" x14ac:dyDescent="0.2">
      <c r="A141" s="47" t="s">
        <v>135</v>
      </c>
      <c r="B141" s="65" t="s">
        <v>54</v>
      </c>
      <c r="C141" s="37"/>
      <c r="D141" s="30"/>
      <c r="E141" s="37"/>
      <c r="F141" s="67"/>
      <c r="G141" s="39">
        <f t="shared" si="127"/>
        <v>0</v>
      </c>
      <c r="H141" s="39">
        <f t="shared" si="128"/>
        <v>0</v>
      </c>
      <c r="I141" s="188" t="str">
        <f t="shared" si="129"/>
        <v/>
      </c>
      <c r="J141" s="40"/>
      <c r="K141" s="40"/>
      <c r="L141" s="4" t="str">
        <f t="shared" si="130"/>
        <v>-</v>
      </c>
      <c r="M141" s="188" t="str">
        <f t="shared" ref="M141:M203" si="142">IF(AND($C141="",$E141="",$F141=""),"",IF(AND(OR($C141&lt;&gt;"",$G141&lt;&gt;""),OR(N141="",O141="")),"Select values! -&gt;",""))</f>
        <v/>
      </c>
      <c r="N141" s="40" t="s">
        <v>125</v>
      </c>
      <c r="O141" s="40" t="s">
        <v>125</v>
      </c>
      <c r="P141" s="4" t="str">
        <f t="shared" si="131"/>
        <v>-</v>
      </c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4" t="str">
        <f t="shared" si="132"/>
        <v>-</v>
      </c>
      <c r="AB141" s="4" t="str">
        <f t="shared" si="133"/>
        <v>-</v>
      </c>
      <c r="AC141" s="18" t="str">
        <f t="shared" si="134"/>
        <v>-</v>
      </c>
      <c r="AD141" s="21" t="str">
        <f t="shared" si="135"/>
        <v>-</v>
      </c>
      <c r="AE141" s="4" t="str">
        <f t="shared" si="136"/>
        <v>-</v>
      </c>
      <c r="AF141" s="4" t="str">
        <f t="shared" si="137"/>
        <v>-</v>
      </c>
      <c r="AH141" s="4" t="str">
        <f t="shared" si="138"/>
        <v>-</v>
      </c>
      <c r="AI141" s="18" t="str">
        <f t="shared" si="139"/>
        <v>-</v>
      </c>
      <c r="AJ141" s="21" t="str">
        <f t="shared" si="140"/>
        <v>-</v>
      </c>
      <c r="AK141" s="4" t="str">
        <f t="shared" si="141"/>
        <v>-</v>
      </c>
    </row>
    <row r="142" spans="1:37" ht="12.75" customHeight="1" x14ac:dyDescent="0.2">
      <c r="A142" s="47" t="s">
        <v>207</v>
      </c>
      <c r="B142" s="65" t="s">
        <v>83</v>
      </c>
      <c r="C142" s="37"/>
      <c r="D142" s="30"/>
      <c r="E142" s="37"/>
      <c r="F142" s="67"/>
      <c r="G142" s="39">
        <f t="shared" si="127"/>
        <v>0</v>
      </c>
      <c r="H142" s="39">
        <f t="shared" si="128"/>
        <v>0</v>
      </c>
      <c r="I142" s="188" t="str">
        <f t="shared" si="129"/>
        <v/>
      </c>
      <c r="J142" s="40"/>
      <c r="K142" s="40"/>
      <c r="L142" s="4" t="str">
        <f t="shared" si="130"/>
        <v>-</v>
      </c>
      <c r="M142" s="188" t="str">
        <f t="shared" si="142"/>
        <v/>
      </c>
      <c r="N142" s="40" t="s">
        <v>125</v>
      </c>
      <c r="O142" s="40" t="s">
        <v>125</v>
      </c>
      <c r="P142" s="4" t="str">
        <f t="shared" si="131"/>
        <v>-</v>
      </c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4" t="str">
        <f t="shared" si="132"/>
        <v>-</v>
      </c>
      <c r="AB142" s="4" t="str">
        <f t="shared" si="133"/>
        <v>-</v>
      </c>
      <c r="AC142" s="18" t="str">
        <f t="shared" si="134"/>
        <v>-</v>
      </c>
      <c r="AD142" s="21" t="str">
        <f t="shared" si="135"/>
        <v>-</v>
      </c>
      <c r="AE142" s="4" t="str">
        <f t="shared" si="136"/>
        <v>-</v>
      </c>
      <c r="AF142" s="4" t="str">
        <f t="shared" si="137"/>
        <v>-</v>
      </c>
      <c r="AH142" s="4" t="str">
        <f t="shared" si="138"/>
        <v>-</v>
      </c>
      <c r="AI142" s="18" t="str">
        <f t="shared" si="139"/>
        <v>-</v>
      </c>
      <c r="AJ142" s="21" t="str">
        <f t="shared" si="140"/>
        <v>-</v>
      </c>
      <c r="AK142" s="4" t="str">
        <f t="shared" si="141"/>
        <v>-</v>
      </c>
    </row>
    <row r="143" spans="1:37" ht="12.75" customHeight="1" x14ac:dyDescent="0.2">
      <c r="A143" s="47" t="s">
        <v>136</v>
      </c>
      <c r="B143" s="65" t="s">
        <v>77</v>
      </c>
      <c r="C143" s="37"/>
      <c r="D143" s="30"/>
      <c r="E143" s="37"/>
      <c r="F143" s="67"/>
      <c r="G143" s="39">
        <f t="shared" si="127"/>
        <v>0</v>
      </c>
      <c r="H143" s="39">
        <f t="shared" si="128"/>
        <v>0</v>
      </c>
      <c r="I143" s="188" t="str">
        <f t="shared" si="129"/>
        <v/>
      </c>
      <c r="J143" s="40"/>
      <c r="K143" s="40"/>
      <c r="L143" s="4" t="str">
        <f t="shared" si="130"/>
        <v>-</v>
      </c>
      <c r="M143" s="188" t="str">
        <f t="shared" si="142"/>
        <v/>
      </c>
      <c r="N143" s="40" t="s">
        <v>125</v>
      </c>
      <c r="O143" s="40" t="s">
        <v>125</v>
      </c>
      <c r="P143" s="4" t="str">
        <f t="shared" si="131"/>
        <v>-</v>
      </c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4" t="str">
        <f t="shared" si="132"/>
        <v>-</v>
      </c>
      <c r="AB143" s="4" t="str">
        <f t="shared" si="133"/>
        <v>-</v>
      </c>
      <c r="AC143" s="18" t="str">
        <f t="shared" si="134"/>
        <v>-</v>
      </c>
      <c r="AD143" s="21" t="str">
        <f t="shared" si="135"/>
        <v>-</v>
      </c>
      <c r="AE143" s="4" t="str">
        <f t="shared" si="136"/>
        <v>-</v>
      </c>
      <c r="AF143" s="4" t="str">
        <f t="shared" si="137"/>
        <v>-</v>
      </c>
      <c r="AH143" s="4" t="str">
        <f t="shared" si="138"/>
        <v>-</v>
      </c>
      <c r="AI143" s="18" t="str">
        <f t="shared" si="139"/>
        <v>-</v>
      </c>
      <c r="AJ143" s="21" t="str">
        <f t="shared" si="140"/>
        <v>-</v>
      </c>
      <c r="AK143" s="4" t="str">
        <f t="shared" si="141"/>
        <v>-</v>
      </c>
    </row>
    <row r="144" spans="1:37" ht="12.75" customHeight="1" x14ac:dyDescent="0.2">
      <c r="A144" s="47"/>
      <c r="B144" s="65"/>
      <c r="C144" s="37"/>
      <c r="D144" s="30"/>
      <c r="E144" s="37"/>
      <c r="F144" s="67"/>
      <c r="G144" s="39">
        <f t="shared" si="127"/>
        <v>0</v>
      </c>
      <c r="H144" s="39">
        <f t="shared" si="128"/>
        <v>0</v>
      </c>
      <c r="I144" s="188" t="str">
        <f t="shared" si="129"/>
        <v/>
      </c>
      <c r="J144" s="40"/>
      <c r="K144" s="40"/>
      <c r="L144" s="4" t="str">
        <f t="shared" si="130"/>
        <v>-</v>
      </c>
      <c r="M144" s="188" t="str">
        <f t="shared" si="142"/>
        <v/>
      </c>
      <c r="N144" s="40" t="s">
        <v>125</v>
      </c>
      <c r="O144" s="40" t="s">
        <v>125</v>
      </c>
      <c r="P144" s="4" t="str">
        <f t="shared" si="131"/>
        <v>-</v>
      </c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4" t="str">
        <f t="shared" si="132"/>
        <v>-</v>
      </c>
      <c r="AB144" s="4" t="str">
        <f t="shared" si="133"/>
        <v>-</v>
      </c>
      <c r="AC144" s="18" t="str">
        <f t="shared" si="134"/>
        <v>-</v>
      </c>
      <c r="AD144" s="21" t="str">
        <f t="shared" si="135"/>
        <v>-</v>
      </c>
      <c r="AE144" s="4" t="str">
        <f t="shared" si="136"/>
        <v>-</v>
      </c>
      <c r="AF144" s="4" t="str">
        <f t="shared" si="137"/>
        <v>-</v>
      </c>
      <c r="AH144" s="4" t="str">
        <f t="shared" si="138"/>
        <v>-</v>
      </c>
      <c r="AI144" s="18" t="str">
        <f t="shared" si="139"/>
        <v>-</v>
      </c>
      <c r="AJ144" s="21" t="str">
        <f t="shared" si="140"/>
        <v>-</v>
      </c>
      <c r="AK144" s="4" t="str">
        <f t="shared" si="141"/>
        <v>-</v>
      </c>
    </row>
    <row r="145" spans="1:37" s="28" customFormat="1" ht="12.75" customHeight="1" x14ac:dyDescent="0.2">
      <c r="A145" s="33">
        <v>11</v>
      </c>
      <c r="B145" s="66" t="s">
        <v>285</v>
      </c>
      <c r="C145" s="42">
        <f>ROUND(SUM(C127:C144),0)</f>
        <v>0</v>
      </c>
      <c r="D145" s="63"/>
      <c r="E145" s="42">
        <f>ROUND(SUM(E127:E144),0)</f>
        <v>0</v>
      </c>
      <c r="F145" s="68">
        <f>ROUND(SUM(F127:F144),0)</f>
        <v>0</v>
      </c>
      <c r="G145" s="42">
        <f>ROUND(SUM(G127:G144),0)</f>
        <v>0</v>
      </c>
      <c r="H145" s="42">
        <f>SUM(H127:H144)</f>
        <v>0</v>
      </c>
      <c r="I145" s="188"/>
      <c r="M145" s="188"/>
      <c r="AA145" s="5">
        <f t="shared" ref="AA145:AF145" si="143">ROUND(SUM(AA127:AA144),0)</f>
        <v>0</v>
      </c>
      <c r="AB145" s="5">
        <f t="shared" si="143"/>
        <v>0</v>
      </c>
      <c r="AC145" s="19">
        <f t="shared" si="143"/>
        <v>0</v>
      </c>
      <c r="AD145" s="22">
        <f t="shared" si="143"/>
        <v>0</v>
      </c>
      <c r="AE145" s="5">
        <f t="shared" si="143"/>
        <v>0</v>
      </c>
      <c r="AF145" s="5">
        <f t="shared" si="143"/>
        <v>0</v>
      </c>
      <c r="AH145" s="5">
        <f>ROUND(SUM(AH127:AH144),0)</f>
        <v>0</v>
      </c>
      <c r="AI145" s="19">
        <f>ROUND(SUM(AI127:AI144),0)</f>
        <v>0</v>
      </c>
      <c r="AJ145" s="22">
        <f>ROUND(SUM(AJ127:AJ144),0)</f>
        <v>0</v>
      </c>
      <c r="AK145" s="5">
        <f>ROUND(SUM(AK127:AK144),0)</f>
        <v>0</v>
      </c>
    </row>
    <row r="146" spans="1:37" ht="12.75" customHeight="1" x14ac:dyDescent="0.2">
      <c r="B146" s="29"/>
      <c r="C146" s="30"/>
      <c r="D146" s="30"/>
      <c r="E146" s="30"/>
      <c r="F146" s="43"/>
      <c r="G146" s="31"/>
      <c r="H146" s="31"/>
      <c r="I146" s="188"/>
      <c r="M146" s="188"/>
    </row>
    <row r="147" spans="1:37" s="28" customFormat="1" ht="12.75" customHeight="1" x14ac:dyDescent="0.2">
      <c r="A147" s="33">
        <v>12</v>
      </c>
      <c r="B147" s="313" t="s">
        <v>68</v>
      </c>
      <c r="C147" s="314"/>
      <c r="D147" s="314"/>
      <c r="E147" s="314"/>
      <c r="F147" s="314"/>
      <c r="G147" s="314"/>
      <c r="H147" s="315"/>
      <c r="I147" s="188"/>
      <c r="M147" s="188"/>
      <c r="AA147" s="3" t="s">
        <v>91</v>
      </c>
      <c r="AB147" s="3" t="s">
        <v>92</v>
      </c>
      <c r="AC147" s="17" t="s">
        <v>93</v>
      </c>
      <c r="AD147" s="20" t="s">
        <v>91</v>
      </c>
      <c r="AE147" s="3" t="s">
        <v>92</v>
      </c>
      <c r="AF147" s="3" t="s">
        <v>93</v>
      </c>
      <c r="AH147" s="3" t="s">
        <v>125</v>
      </c>
      <c r="AI147" s="17" t="s">
        <v>226</v>
      </c>
      <c r="AJ147" s="20" t="s">
        <v>125</v>
      </c>
      <c r="AK147" s="3" t="s">
        <v>226</v>
      </c>
    </row>
    <row r="148" spans="1:37" ht="12.75" customHeight="1" x14ac:dyDescent="0.2">
      <c r="A148" s="47" t="s">
        <v>137</v>
      </c>
      <c r="B148" s="65" t="s">
        <v>84</v>
      </c>
      <c r="C148" s="37"/>
      <c r="D148" s="30"/>
      <c r="E148" s="37"/>
      <c r="F148" s="67"/>
      <c r="G148" s="39">
        <f t="shared" ref="G148:G162" si="144">E148+F148</f>
        <v>0</v>
      </c>
      <c r="H148" s="39">
        <f t="shared" ref="H148:H162" si="145">C148-G148</f>
        <v>0</v>
      </c>
      <c r="I148" s="188" t="str">
        <f t="shared" ref="I148:I162" si="146">IF(AND($C148="",$E148="",$F148=""),"",IF(AND(OR($C148&lt;&gt;"",$G148&lt;&gt;""),OR(J148="",K148="")),"Select values! -&gt;",""))</f>
        <v/>
      </c>
      <c r="J148" s="40"/>
      <c r="K148" s="40"/>
      <c r="L148" s="4" t="str">
        <f t="shared" ref="L148:L162" si="147">IF(J148=K148,"-", "Allocation change")</f>
        <v>-</v>
      </c>
      <c r="M148" s="188" t="str">
        <f t="shared" si="142"/>
        <v/>
      </c>
      <c r="N148" s="40" t="s">
        <v>125</v>
      </c>
      <c r="O148" s="40" t="s">
        <v>125</v>
      </c>
      <c r="P148" s="4" t="str">
        <f t="shared" ref="P148:P162" si="148">IF(N148=O148,"-","Origin change")</f>
        <v>-</v>
      </c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4" t="str">
        <f t="shared" ref="AA148:AA162" si="149">IF(J148="Internal",C148,"-")</f>
        <v>-</v>
      </c>
      <c r="AB148" s="4" t="str">
        <f t="shared" ref="AB148:AB162" si="150">IF(J148="Related",C148,"-")</f>
        <v>-</v>
      </c>
      <c r="AC148" s="18" t="str">
        <f t="shared" ref="AC148:AC162" si="151">IF(J148="External",C148,"-")</f>
        <v>-</v>
      </c>
      <c r="AD148" s="21" t="str">
        <f t="shared" ref="AD148:AD162" si="152">IF(K148="Internal",G148,"-")</f>
        <v>-</v>
      </c>
      <c r="AE148" s="4" t="str">
        <f t="shared" ref="AE148:AE162" si="153">IF(K148="Related",G148,"-")</f>
        <v>-</v>
      </c>
      <c r="AF148" s="4" t="str">
        <f t="shared" ref="AF148:AF162" si="154">IF(K148="External",G148,"-")</f>
        <v>-</v>
      </c>
      <c r="AH148" s="4" t="str">
        <f t="shared" ref="AH148:AH162" si="155">IF($N148="Canadian",IF($C148="","-",$C148),"-")</f>
        <v>-</v>
      </c>
      <c r="AI148" s="18" t="str">
        <f t="shared" ref="AI148:AI162" si="156">IF($N148="Non-Canadian",IF($C148="","-",$C148),"-")</f>
        <v>-</v>
      </c>
      <c r="AJ148" s="21" t="str">
        <f t="shared" ref="AJ148:AJ162" si="157">IF($O148="Canadian",IF($G148=0,"-",$G148),"-")</f>
        <v>-</v>
      </c>
      <c r="AK148" s="4" t="str">
        <f t="shared" ref="AK148:AK162" si="158">IF($O148="Non-Canadian",IF($G148=0,"-",$G148),"-")</f>
        <v>-</v>
      </c>
    </row>
    <row r="149" spans="1:37" ht="12.75" customHeight="1" x14ac:dyDescent="0.2">
      <c r="A149" s="47" t="s">
        <v>208</v>
      </c>
      <c r="B149" s="65" t="s">
        <v>25</v>
      </c>
      <c r="C149" s="37"/>
      <c r="D149" s="30"/>
      <c r="E149" s="37"/>
      <c r="F149" s="67"/>
      <c r="G149" s="39">
        <f t="shared" si="144"/>
        <v>0</v>
      </c>
      <c r="H149" s="39">
        <f t="shared" si="145"/>
        <v>0</v>
      </c>
      <c r="I149" s="188" t="str">
        <f t="shared" si="146"/>
        <v/>
      </c>
      <c r="J149" s="40"/>
      <c r="K149" s="40"/>
      <c r="L149" s="4" t="str">
        <f t="shared" si="147"/>
        <v>-</v>
      </c>
      <c r="M149" s="188" t="str">
        <f t="shared" si="142"/>
        <v/>
      </c>
      <c r="N149" s="40" t="s">
        <v>125</v>
      </c>
      <c r="O149" s="40" t="s">
        <v>125</v>
      </c>
      <c r="P149" s="4" t="str">
        <f t="shared" si="148"/>
        <v>-</v>
      </c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4" t="str">
        <f t="shared" si="149"/>
        <v>-</v>
      </c>
      <c r="AB149" s="4" t="str">
        <f t="shared" si="150"/>
        <v>-</v>
      </c>
      <c r="AC149" s="18" t="str">
        <f t="shared" si="151"/>
        <v>-</v>
      </c>
      <c r="AD149" s="21" t="str">
        <f t="shared" si="152"/>
        <v>-</v>
      </c>
      <c r="AE149" s="4" t="str">
        <f t="shared" si="153"/>
        <v>-</v>
      </c>
      <c r="AF149" s="4" t="str">
        <f t="shared" si="154"/>
        <v>-</v>
      </c>
      <c r="AH149" s="4" t="str">
        <f t="shared" si="155"/>
        <v>-</v>
      </c>
      <c r="AI149" s="18" t="str">
        <f t="shared" si="156"/>
        <v>-</v>
      </c>
      <c r="AJ149" s="21" t="str">
        <f t="shared" si="157"/>
        <v>-</v>
      </c>
      <c r="AK149" s="4" t="str">
        <f t="shared" si="158"/>
        <v>-</v>
      </c>
    </row>
    <row r="150" spans="1:37" ht="12.75" customHeight="1" x14ac:dyDescent="0.2">
      <c r="A150" s="47" t="s">
        <v>138</v>
      </c>
      <c r="B150" s="65" t="s">
        <v>26</v>
      </c>
      <c r="C150" s="37"/>
      <c r="D150" s="30"/>
      <c r="E150" s="37"/>
      <c r="F150" s="67"/>
      <c r="G150" s="39">
        <f t="shared" si="144"/>
        <v>0</v>
      </c>
      <c r="H150" s="39">
        <f t="shared" si="145"/>
        <v>0</v>
      </c>
      <c r="I150" s="188" t="str">
        <f t="shared" si="146"/>
        <v/>
      </c>
      <c r="J150" s="40"/>
      <c r="K150" s="40"/>
      <c r="L150" s="4" t="str">
        <f t="shared" si="147"/>
        <v>-</v>
      </c>
      <c r="M150" s="188" t="str">
        <f t="shared" si="142"/>
        <v/>
      </c>
      <c r="N150" s="40" t="s">
        <v>125</v>
      </c>
      <c r="O150" s="40" t="s">
        <v>125</v>
      </c>
      <c r="P150" s="4" t="str">
        <f t="shared" si="148"/>
        <v>-</v>
      </c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4" t="str">
        <f t="shared" si="149"/>
        <v>-</v>
      </c>
      <c r="AB150" s="4" t="str">
        <f t="shared" si="150"/>
        <v>-</v>
      </c>
      <c r="AC150" s="18" t="str">
        <f t="shared" si="151"/>
        <v>-</v>
      </c>
      <c r="AD150" s="21" t="str">
        <f t="shared" si="152"/>
        <v>-</v>
      </c>
      <c r="AE150" s="4" t="str">
        <f t="shared" si="153"/>
        <v>-</v>
      </c>
      <c r="AF150" s="4" t="str">
        <f t="shared" si="154"/>
        <v>-</v>
      </c>
      <c r="AH150" s="4" t="str">
        <f t="shared" si="155"/>
        <v>-</v>
      </c>
      <c r="AI150" s="18" t="str">
        <f t="shared" si="156"/>
        <v>-</v>
      </c>
      <c r="AJ150" s="21" t="str">
        <f t="shared" si="157"/>
        <v>-</v>
      </c>
      <c r="AK150" s="4" t="str">
        <f t="shared" si="158"/>
        <v>-</v>
      </c>
    </row>
    <row r="151" spans="1:37" ht="12.75" customHeight="1" x14ac:dyDescent="0.2">
      <c r="A151" s="47" t="s">
        <v>209</v>
      </c>
      <c r="B151" s="65" t="s">
        <v>27</v>
      </c>
      <c r="C151" s="37"/>
      <c r="D151" s="30"/>
      <c r="E151" s="37"/>
      <c r="F151" s="67"/>
      <c r="G151" s="39">
        <f t="shared" si="144"/>
        <v>0</v>
      </c>
      <c r="H151" s="39">
        <f t="shared" si="145"/>
        <v>0</v>
      </c>
      <c r="I151" s="188" t="str">
        <f t="shared" si="146"/>
        <v/>
      </c>
      <c r="J151" s="40"/>
      <c r="K151" s="40"/>
      <c r="L151" s="4" t="str">
        <f t="shared" si="147"/>
        <v>-</v>
      </c>
      <c r="M151" s="188" t="str">
        <f t="shared" si="142"/>
        <v/>
      </c>
      <c r="N151" s="40" t="s">
        <v>125</v>
      </c>
      <c r="O151" s="40" t="s">
        <v>125</v>
      </c>
      <c r="P151" s="4" t="str">
        <f t="shared" si="148"/>
        <v>-</v>
      </c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4" t="str">
        <f t="shared" si="149"/>
        <v>-</v>
      </c>
      <c r="AB151" s="4" t="str">
        <f t="shared" si="150"/>
        <v>-</v>
      </c>
      <c r="AC151" s="18" t="str">
        <f t="shared" si="151"/>
        <v>-</v>
      </c>
      <c r="AD151" s="21" t="str">
        <f t="shared" si="152"/>
        <v>-</v>
      </c>
      <c r="AE151" s="4" t="str">
        <f t="shared" si="153"/>
        <v>-</v>
      </c>
      <c r="AF151" s="4" t="str">
        <f t="shared" si="154"/>
        <v>-</v>
      </c>
      <c r="AH151" s="4" t="str">
        <f t="shared" si="155"/>
        <v>-</v>
      </c>
      <c r="AI151" s="18" t="str">
        <f t="shared" si="156"/>
        <v>-</v>
      </c>
      <c r="AJ151" s="21" t="str">
        <f t="shared" si="157"/>
        <v>-</v>
      </c>
      <c r="AK151" s="4" t="str">
        <f t="shared" si="158"/>
        <v>-</v>
      </c>
    </row>
    <row r="152" spans="1:37" ht="12.75" customHeight="1" x14ac:dyDescent="0.2">
      <c r="A152" s="47"/>
      <c r="B152" s="65"/>
      <c r="C152" s="37"/>
      <c r="D152" s="30"/>
      <c r="E152" s="37"/>
      <c r="F152" s="67"/>
      <c r="G152" s="39">
        <f t="shared" si="144"/>
        <v>0</v>
      </c>
      <c r="H152" s="39">
        <f t="shared" si="145"/>
        <v>0</v>
      </c>
      <c r="I152" s="188" t="str">
        <f t="shared" si="146"/>
        <v/>
      </c>
      <c r="J152" s="40"/>
      <c r="K152" s="40"/>
      <c r="L152" s="4" t="str">
        <f t="shared" si="147"/>
        <v>-</v>
      </c>
      <c r="M152" s="188" t="str">
        <f t="shared" si="142"/>
        <v/>
      </c>
      <c r="N152" s="40" t="s">
        <v>125</v>
      </c>
      <c r="O152" s="40" t="s">
        <v>125</v>
      </c>
      <c r="P152" s="4" t="str">
        <f t="shared" si="148"/>
        <v>-</v>
      </c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4" t="str">
        <f t="shared" si="149"/>
        <v>-</v>
      </c>
      <c r="AB152" s="4" t="str">
        <f t="shared" si="150"/>
        <v>-</v>
      </c>
      <c r="AC152" s="18" t="str">
        <f t="shared" si="151"/>
        <v>-</v>
      </c>
      <c r="AD152" s="21" t="str">
        <f t="shared" si="152"/>
        <v>-</v>
      </c>
      <c r="AE152" s="4" t="str">
        <f t="shared" si="153"/>
        <v>-</v>
      </c>
      <c r="AF152" s="4" t="str">
        <f t="shared" si="154"/>
        <v>-</v>
      </c>
      <c r="AH152" s="4" t="str">
        <f t="shared" si="155"/>
        <v>-</v>
      </c>
      <c r="AI152" s="18" t="str">
        <f t="shared" si="156"/>
        <v>-</v>
      </c>
      <c r="AJ152" s="21" t="str">
        <f t="shared" si="157"/>
        <v>-</v>
      </c>
      <c r="AK152" s="4" t="str">
        <f t="shared" si="158"/>
        <v>-</v>
      </c>
    </row>
    <row r="153" spans="1:37" ht="12.75" customHeight="1" x14ac:dyDescent="0.2">
      <c r="A153" s="47" t="s">
        <v>210</v>
      </c>
      <c r="B153" s="65" t="s">
        <v>28</v>
      </c>
      <c r="C153" s="37"/>
      <c r="D153" s="30"/>
      <c r="E153" s="37"/>
      <c r="F153" s="67"/>
      <c r="G153" s="39">
        <f t="shared" si="144"/>
        <v>0</v>
      </c>
      <c r="H153" s="39">
        <f t="shared" si="145"/>
        <v>0</v>
      </c>
      <c r="I153" s="188" t="str">
        <f t="shared" si="146"/>
        <v/>
      </c>
      <c r="J153" s="40"/>
      <c r="K153" s="40"/>
      <c r="L153" s="4" t="str">
        <f t="shared" si="147"/>
        <v>-</v>
      </c>
      <c r="M153" s="188" t="str">
        <f t="shared" si="142"/>
        <v/>
      </c>
      <c r="N153" s="40" t="s">
        <v>125</v>
      </c>
      <c r="O153" s="40" t="s">
        <v>125</v>
      </c>
      <c r="P153" s="4" t="str">
        <f t="shared" si="148"/>
        <v>-</v>
      </c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4" t="str">
        <f t="shared" si="149"/>
        <v>-</v>
      </c>
      <c r="AB153" s="4" t="str">
        <f t="shared" si="150"/>
        <v>-</v>
      </c>
      <c r="AC153" s="18" t="str">
        <f t="shared" si="151"/>
        <v>-</v>
      </c>
      <c r="AD153" s="21" t="str">
        <f t="shared" si="152"/>
        <v>-</v>
      </c>
      <c r="AE153" s="4" t="str">
        <f t="shared" si="153"/>
        <v>-</v>
      </c>
      <c r="AF153" s="4" t="str">
        <f t="shared" si="154"/>
        <v>-</v>
      </c>
      <c r="AH153" s="4" t="str">
        <f t="shared" si="155"/>
        <v>-</v>
      </c>
      <c r="AI153" s="18" t="str">
        <f t="shared" si="156"/>
        <v>-</v>
      </c>
      <c r="AJ153" s="21" t="str">
        <f t="shared" si="157"/>
        <v>-</v>
      </c>
      <c r="AK153" s="4" t="str">
        <f t="shared" si="158"/>
        <v>-</v>
      </c>
    </row>
    <row r="154" spans="1:37" ht="12.75" customHeight="1" x14ac:dyDescent="0.2">
      <c r="A154" s="47" t="s">
        <v>139</v>
      </c>
      <c r="B154" s="65" t="s">
        <v>127</v>
      </c>
      <c r="C154" s="37"/>
      <c r="D154" s="30"/>
      <c r="E154" s="37"/>
      <c r="F154" s="67"/>
      <c r="G154" s="39">
        <f t="shared" si="144"/>
        <v>0</v>
      </c>
      <c r="H154" s="39">
        <f t="shared" si="145"/>
        <v>0</v>
      </c>
      <c r="I154" s="188" t="str">
        <f t="shared" si="146"/>
        <v/>
      </c>
      <c r="J154" s="40"/>
      <c r="K154" s="40"/>
      <c r="L154" s="4" t="str">
        <f t="shared" si="147"/>
        <v>-</v>
      </c>
      <c r="M154" s="188" t="str">
        <f t="shared" si="142"/>
        <v/>
      </c>
      <c r="N154" s="40" t="s">
        <v>125</v>
      </c>
      <c r="O154" s="40" t="s">
        <v>125</v>
      </c>
      <c r="P154" s="4" t="str">
        <f t="shared" si="148"/>
        <v>-</v>
      </c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4" t="str">
        <f t="shared" si="149"/>
        <v>-</v>
      </c>
      <c r="AB154" s="4" t="str">
        <f t="shared" si="150"/>
        <v>-</v>
      </c>
      <c r="AC154" s="18" t="str">
        <f t="shared" si="151"/>
        <v>-</v>
      </c>
      <c r="AD154" s="21" t="str">
        <f t="shared" si="152"/>
        <v>-</v>
      </c>
      <c r="AE154" s="4" t="str">
        <f t="shared" si="153"/>
        <v>-</v>
      </c>
      <c r="AF154" s="4" t="str">
        <f t="shared" si="154"/>
        <v>-</v>
      </c>
      <c r="AH154" s="4" t="str">
        <f t="shared" si="155"/>
        <v>-</v>
      </c>
      <c r="AI154" s="18" t="str">
        <f t="shared" si="156"/>
        <v>-</v>
      </c>
      <c r="AJ154" s="21" t="str">
        <f t="shared" si="157"/>
        <v>-</v>
      </c>
      <c r="AK154" s="4" t="str">
        <f t="shared" si="158"/>
        <v>-</v>
      </c>
    </row>
    <row r="155" spans="1:37" ht="12.75" customHeight="1" x14ac:dyDescent="0.2">
      <c r="A155" s="47" t="s">
        <v>211</v>
      </c>
      <c r="B155" s="65" t="s">
        <v>128</v>
      </c>
      <c r="C155" s="37"/>
      <c r="D155" s="30"/>
      <c r="E155" s="37"/>
      <c r="F155" s="67"/>
      <c r="G155" s="39">
        <f t="shared" si="144"/>
        <v>0</v>
      </c>
      <c r="H155" s="39">
        <f t="shared" si="145"/>
        <v>0</v>
      </c>
      <c r="I155" s="188" t="str">
        <f t="shared" si="146"/>
        <v/>
      </c>
      <c r="J155" s="40"/>
      <c r="K155" s="40"/>
      <c r="L155" s="4" t="str">
        <f t="shared" si="147"/>
        <v>-</v>
      </c>
      <c r="M155" s="188" t="str">
        <f t="shared" si="142"/>
        <v/>
      </c>
      <c r="N155" s="40" t="s">
        <v>125</v>
      </c>
      <c r="O155" s="40" t="s">
        <v>125</v>
      </c>
      <c r="P155" s="4" t="str">
        <f t="shared" si="148"/>
        <v>-</v>
      </c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4" t="str">
        <f t="shared" si="149"/>
        <v>-</v>
      </c>
      <c r="AB155" s="4" t="str">
        <f t="shared" si="150"/>
        <v>-</v>
      </c>
      <c r="AC155" s="18" t="str">
        <f t="shared" si="151"/>
        <v>-</v>
      </c>
      <c r="AD155" s="21" t="str">
        <f t="shared" si="152"/>
        <v>-</v>
      </c>
      <c r="AE155" s="4" t="str">
        <f t="shared" si="153"/>
        <v>-</v>
      </c>
      <c r="AF155" s="4" t="str">
        <f t="shared" si="154"/>
        <v>-</v>
      </c>
      <c r="AH155" s="4" t="str">
        <f t="shared" si="155"/>
        <v>-</v>
      </c>
      <c r="AI155" s="18" t="str">
        <f t="shared" si="156"/>
        <v>-</v>
      </c>
      <c r="AJ155" s="21" t="str">
        <f t="shared" si="157"/>
        <v>-</v>
      </c>
      <c r="AK155" s="4" t="str">
        <f t="shared" si="158"/>
        <v>-</v>
      </c>
    </row>
    <row r="156" spans="1:37" ht="12.75" customHeight="1" x14ac:dyDescent="0.2">
      <c r="A156" s="47" t="s">
        <v>212</v>
      </c>
      <c r="B156" s="65" t="s">
        <v>52</v>
      </c>
      <c r="C156" s="37"/>
      <c r="D156" s="30"/>
      <c r="E156" s="37"/>
      <c r="F156" s="67"/>
      <c r="G156" s="39">
        <f t="shared" si="144"/>
        <v>0</v>
      </c>
      <c r="H156" s="39">
        <f t="shared" si="145"/>
        <v>0</v>
      </c>
      <c r="I156" s="188" t="str">
        <f t="shared" si="146"/>
        <v/>
      </c>
      <c r="J156" s="40"/>
      <c r="K156" s="40"/>
      <c r="L156" s="4" t="str">
        <f t="shared" si="147"/>
        <v>-</v>
      </c>
      <c r="M156" s="188" t="str">
        <f t="shared" si="142"/>
        <v/>
      </c>
      <c r="N156" s="40" t="s">
        <v>125</v>
      </c>
      <c r="O156" s="40" t="s">
        <v>125</v>
      </c>
      <c r="P156" s="4" t="str">
        <f t="shared" si="148"/>
        <v>-</v>
      </c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4" t="str">
        <f t="shared" si="149"/>
        <v>-</v>
      </c>
      <c r="AB156" s="4" t="str">
        <f t="shared" si="150"/>
        <v>-</v>
      </c>
      <c r="AC156" s="18" t="str">
        <f t="shared" si="151"/>
        <v>-</v>
      </c>
      <c r="AD156" s="21" t="str">
        <f t="shared" si="152"/>
        <v>-</v>
      </c>
      <c r="AE156" s="4" t="str">
        <f t="shared" si="153"/>
        <v>-</v>
      </c>
      <c r="AF156" s="4" t="str">
        <f t="shared" si="154"/>
        <v>-</v>
      </c>
      <c r="AH156" s="4" t="str">
        <f t="shared" si="155"/>
        <v>-</v>
      </c>
      <c r="AI156" s="18" t="str">
        <f t="shared" si="156"/>
        <v>-</v>
      </c>
      <c r="AJ156" s="21" t="str">
        <f t="shared" si="157"/>
        <v>-</v>
      </c>
      <c r="AK156" s="4" t="str">
        <f t="shared" si="158"/>
        <v>-</v>
      </c>
    </row>
    <row r="157" spans="1:37" ht="12.75" customHeight="1" x14ac:dyDescent="0.2">
      <c r="A157" s="47" t="s">
        <v>140</v>
      </c>
      <c r="B157" s="65" t="s">
        <v>29</v>
      </c>
      <c r="C157" s="37"/>
      <c r="D157" s="30"/>
      <c r="E157" s="37"/>
      <c r="F157" s="67"/>
      <c r="G157" s="39">
        <f t="shared" si="144"/>
        <v>0</v>
      </c>
      <c r="H157" s="39">
        <f t="shared" si="145"/>
        <v>0</v>
      </c>
      <c r="I157" s="188" t="str">
        <f t="shared" si="146"/>
        <v/>
      </c>
      <c r="J157" s="40"/>
      <c r="K157" s="40"/>
      <c r="L157" s="4" t="str">
        <f t="shared" si="147"/>
        <v>-</v>
      </c>
      <c r="M157" s="188" t="str">
        <f t="shared" si="142"/>
        <v/>
      </c>
      <c r="N157" s="40" t="s">
        <v>125</v>
      </c>
      <c r="O157" s="40" t="s">
        <v>125</v>
      </c>
      <c r="P157" s="4" t="str">
        <f t="shared" si="148"/>
        <v>-</v>
      </c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4" t="str">
        <f t="shared" si="149"/>
        <v>-</v>
      </c>
      <c r="AB157" s="4" t="str">
        <f t="shared" si="150"/>
        <v>-</v>
      </c>
      <c r="AC157" s="18" t="str">
        <f t="shared" si="151"/>
        <v>-</v>
      </c>
      <c r="AD157" s="21" t="str">
        <f t="shared" si="152"/>
        <v>-</v>
      </c>
      <c r="AE157" s="4" t="str">
        <f t="shared" si="153"/>
        <v>-</v>
      </c>
      <c r="AF157" s="4" t="str">
        <f t="shared" si="154"/>
        <v>-</v>
      </c>
      <c r="AH157" s="4" t="str">
        <f t="shared" si="155"/>
        <v>-</v>
      </c>
      <c r="AI157" s="18" t="str">
        <f t="shared" si="156"/>
        <v>-</v>
      </c>
      <c r="AJ157" s="21" t="str">
        <f t="shared" si="157"/>
        <v>-</v>
      </c>
      <c r="AK157" s="4" t="str">
        <f t="shared" si="158"/>
        <v>-</v>
      </c>
    </row>
    <row r="158" spans="1:37" ht="12.75" customHeight="1" x14ac:dyDescent="0.2">
      <c r="A158" s="47" t="s">
        <v>213</v>
      </c>
      <c r="B158" s="65" t="s">
        <v>85</v>
      </c>
      <c r="C158" s="37"/>
      <c r="D158" s="30"/>
      <c r="E158" s="37"/>
      <c r="F158" s="67"/>
      <c r="G158" s="39">
        <f t="shared" si="144"/>
        <v>0</v>
      </c>
      <c r="H158" s="39">
        <f t="shared" si="145"/>
        <v>0</v>
      </c>
      <c r="I158" s="188" t="str">
        <f t="shared" si="146"/>
        <v/>
      </c>
      <c r="J158" s="40"/>
      <c r="K158" s="40"/>
      <c r="L158" s="4" t="str">
        <f t="shared" si="147"/>
        <v>-</v>
      </c>
      <c r="M158" s="188" t="str">
        <f t="shared" si="142"/>
        <v/>
      </c>
      <c r="N158" s="40" t="s">
        <v>125</v>
      </c>
      <c r="O158" s="40" t="s">
        <v>125</v>
      </c>
      <c r="P158" s="4" t="str">
        <f t="shared" si="148"/>
        <v>-</v>
      </c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4" t="str">
        <f t="shared" si="149"/>
        <v>-</v>
      </c>
      <c r="AB158" s="4" t="str">
        <f t="shared" si="150"/>
        <v>-</v>
      </c>
      <c r="AC158" s="18" t="str">
        <f t="shared" si="151"/>
        <v>-</v>
      </c>
      <c r="AD158" s="21" t="str">
        <f t="shared" si="152"/>
        <v>-</v>
      </c>
      <c r="AE158" s="4" t="str">
        <f t="shared" si="153"/>
        <v>-</v>
      </c>
      <c r="AF158" s="4" t="str">
        <f t="shared" si="154"/>
        <v>-</v>
      </c>
      <c r="AH158" s="4" t="str">
        <f t="shared" si="155"/>
        <v>-</v>
      </c>
      <c r="AI158" s="18" t="str">
        <f t="shared" si="156"/>
        <v>-</v>
      </c>
      <c r="AJ158" s="21" t="str">
        <f t="shared" si="157"/>
        <v>-</v>
      </c>
      <c r="AK158" s="4" t="str">
        <f t="shared" si="158"/>
        <v>-</v>
      </c>
    </row>
    <row r="159" spans="1:37" ht="12.75" customHeight="1" x14ac:dyDescent="0.2">
      <c r="A159" s="47"/>
      <c r="B159" s="65"/>
      <c r="C159" s="37"/>
      <c r="D159" s="30"/>
      <c r="E159" s="37"/>
      <c r="F159" s="67"/>
      <c r="G159" s="39">
        <f t="shared" si="144"/>
        <v>0</v>
      </c>
      <c r="H159" s="39">
        <f t="shared" si="145"/>
        <v>0</v>
      </c>
      <c r="I159" s="188" t="str">
        <f t="shared" si="146"/>
        <v/>
      </c>
      <c r="J159" s="40"/>
      <c r="K159" s="40"/>
      <c r="L159" s="4" t="str">
        <f t="shared" si="147"/>
        <v>-</v>
      </c>
      <c r="M159" s="188" t="str">
        <f t="shared" si="142"/>
        <v/>
      </c>
      <c r="N159" s="40" t="s">
        <v>125</v>
      </c>
      <c r="O159" s="40" t="s">
        <v>125</v>
      </c>
      <c r="P159" s="4" t="str">
        <f t="shared" si="148"/>
        <v>-</v>
      </c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4" t="str">
        <f t="shared" si="149"/>
        <v>-</v>
      </c>
      <c r="AB159" s="4" t="str">
        <f t="shared" si="150"/>
        <v>-</v>
      </c>
      <c r="AC159" s="18" t="str">
        <f t="shared" si="151"/>
        <v>-</v>
      </c>
      <c r="AD159" s="21" t="str">
        <f t="shared" si="152"/>
        <v>-</v>
      </c>
      <c r="AE159" s="4" t="str">
        <f t="shared" si="153"/>
        <v>-</v>
      </c>
      <c r="AF159" s="4" t="str">
        <f t="shared" si="154"/>
        <v>-</v>
      </c>
      <c r="AH159" s="4" t="str">
        <f t="shared" si="155"/>
        <v>-</v>
      </c>
      <c r="AI159" s="18" t="str">
        <f t="shared" si="156"/>
        <v>-</v>
      </c>
      <c r="AJ159" s="21" t="str">
        <f t="shared" si="157"/>
        <v>-</v>
      </c>
      <c r="AK159" s="4" t="str">
        <f t="shared" si="158"/>
        <v>-</v>
      </c>
    </row>
    <row r="160" spans="1:37" ht="12.75" customHeight="1" x14ac:dyDescent="0.2">
      <c r="A160" s="47" t="s">
        <v>214</v>
      </c>
      <c r="B160" s="65" t="s">
        <v>83</v>
      </c>
      <c r="C160" s="37"/>
      <c r="D160" s="30"/>
      <c r="E160" s="37"/>
      <c r="F160" s="67"/>
      <c r="G160" s="39">
        <f t="shared" si="144"/>
        <v>0</v>
      </c>
      <c r="H160" s="39">
        <f t="shared" si="145"/>
        <v>0</v>
      </c>
      <c r="I160" s="188" t="str">
        <f t="shared" si="146"/>
        <v/>
      </c>
      <c r="J160" s="40"/>
      <c r="K160" s="40"/>
      <c r="L160" s="4" t="str">
        <f t="shared" si="147"/>
        <v>-</v>
      </c>
      <c r="M160" s="188" t="str">
        <f t="shared" si="142"/>
        <v/>
      </c>
      <c r="N160" s="40" t="s">
        <v>125</v>
      </c>
      <c r="O160" s="40" t="s">
        <v>125</v>
      </c>
      <c r="P160" s="4" t="str">
        <f t="shared" si="148"/>
        <v>-</v>
      </c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4" t="str">
        <f t="shared" si="149"/>
        <v>-</v>
      </c>
      <c r="AB160" s="4" t="str">
        <f t="shared" si="150"/>
        <v>-</v>
      </c>
      <c r="AC160" s="18" t="str">
        <f t="shared" si="151"/>
        <v>-</v>
      </c>
      <c r="AD160" s="21" t="str">
        <f t="shared" si="152"/>
        <v>-</v>
      </c>
      <c r="AE160" s="4" t="str">
        <f t="shared" si="153"/>
        <v>-</v>
      </c>
      <c r="AF160" s="4" t="str">
        <f t="shared" si="154"/>
        <v>-</v>
      </c>
      <c r="AH160" s="4" t="str">
        <f t="shared" si="155"/>
        <v>-</v>
      </c>
      <c r="AI160" s="18" t="str">
        <f t="shared" si="156"/>
        <v>-</v>
      </c>
      <c r="AJ160" s="21" t="str">
        <f t="shared" si="157"/>
        <v>-</v>
      </c>
      <c r="AK160" s="4" t="str">
        <f t="shared" si="158"/>
        <v>-</v>
      </c>
    </row>
    <row r="161" spans="1:37" ht="12.75" customHeight="1" x14ac:dyDescent="0.2">
      <c r="A161" s="47" t="s">
        <v>141</v>
      </c>
      <c r="B161" s="65" t="s">
        <v>77</v>
      </c>
      <c r="C161" s="37"/>
      <c r="D161" s="30"/>
      <c r="E161" s="37"/>
      <c r="F161" s="67"/>
      <c r="G161" s="39">
        <f t="shared" si="144"/>
        <v>0</v>
      </c>
      <c r="H161" s="39">
        <f t="shared" si="145"/>
        <v>0</v>
      </c>
      <c r="I161" s="188" t="str">
        <f t="shared" si="146"/>
        <v/>
      </c>
      <c r="J161" s="40"/>
      <c r="K161" s="40"/>
      <c r="L161" s="4" t="str">
        <f t="shared" si="147"/>
        <v>-</v>
      </c>
      <c r="M161" s="188" t="str">
        <f t="shared" si="142"/>
        <v/>
      </c>
      <c r="N161" s="40" t="s">
        <v>125</v>
      </c>
      <c r="O161" s="40" t="s">
        <v>125</v>
      </c>
      <c r="P161" s="4" t="str">
        <f t="shared" si="148"/>
        <v>-</v>
      </c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4" t="str">
        <f t="shared" si="149"/>
        <v>-</v>
      </c>
      <c r="AB161" s="4" t="str">
        <f t="shared" si="150"/>
        <v>-</v>
      </c>
      <c r="AC161" s="18" t="str">
        <f t="shared" si="151"/>
        <v>-</v>
      </c>
      <c r="AD161" s="21" t="str">
        <f t="shared" si="152"/>
        <v>-</v>
      </c>
      <c r="AE161" s="4" t="str">
        <f t="shared" si="153"/>
        <v>-</v>
      </c>
      <c r="AF161" s="4" t="str">
        <f t="shared" si="154"/>
        <v>-</v>
      </c>
      <c r="AH161" s="4" t="str">
        <f t="shared" si="155"/>
        <v>-</v>
      </c>
      <c r="AI161" s="18" t="str">
        <f t="shared" si="156"/>
        <v>-</v>
      </c>
      <c r="AJ161" s="21" t="str">
        <f t="shared" si="157"/>
        <v>-</v>
      </c>
      <c r="AK161" s="4" t="str">
        <f t="shared" si="158"/>
        <v>-</v>
      </c>
    </row>
    <row r="162" spans="1:37" ht="12.75" customHeight="1" x14ac:dyDescent="0.2">
      <c r="A162" s="47"/>
      <c r="B162" s="65"/>
      <c r="C162" s="37"/>
      <c r="D162" s="30"/>
      <c r="E162" s="37"/>
      <c r="F162" s="67"/>
      <c r="G162" s="39">
        <f t="shared" si="144"/>
        <v>0</v>
      </c>
      <c r="H162" s="39">
        <f t="shared" si="145"/>
        <v>0</v>
      </c>
      <c r="I162" s="188" t="str">
        <f t="shared" si="146"/>
        <v/>
      </c>
      <c r="J162" s="40"/>
      <c r="K162" s="40"/>
      <c r="L162" s="4" t="str">
        <f t="shared" si="147"/>
        <v>-</v>
      </c>
      <c r="M162" s="188" t="str">
        <f t="shared" si="142"/>
        <v/>
      </c>
      <c r="N162" s="40" t="s">
        <v>125</v>
      </c>
      <c r="O162" s="40" t="s">
        <v>125</v>
      </c>
      <c r="P162" s="4" t="str">
        <f t="shared" si="148"/>
        <v>-</v>
      </c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4" t="str">
        <f t="shared" si="149"/>
        <v>-</v>
      </c>
      <c r="AB162" s="4" t="str">
        <f t="shared" si="150"/>
        <v>-</v>
      </c>
      <c r="AC162" s="18" t="str">
        <f t="shared" si="151"/>
        <v>-</v>
      </c>
      <c r="AD162" s="21" t="str">
        <f t="shared" si="152"/>
        <v>-</v>
      </c>
      <c r="AE162" s="4" t="str">
        <f t="shared" si="153"/>
        <v>-</v>
      </c>
      <c r="AF162" s="4" t="str">
        <f t="shared" si="154"/>
        <v>-</v>
      </c>
      <c r="AH162" s="4" t="str">
        <f t="shared" si="155"/>
        <v>-</v>
      </c>
      <c r="AI162" s="18" t="str">
        <f t="shared" si="156"/>
        <v>-</v>
      </c>
      <c r="AJ162" s="21" t="str">
        <f t="shared" si="157"/>
        <v>-</v>
      </c>
      <c r="AK162" s="4" t="str">
        <f t="shared" si="158"/>
        <v>-</v>
      </c>
    </row>
    <row r="163" spans="1:37" s="28" customFormat="1" ht="12.75" customHeight="1" x14ac:dyDescent="0.2">
      <c r="A163" s="33">
        <v>12</v>
      </c>
      <c r="B163" s="66" t="s">
        <v>248</v>
      </c>
      <c r="C163" s="42">
        <f>ROUND(SUM(C148:C162),0)</f>
        <v>0</v>
      </c>
      <c r="D163" s="63"/>
      <c r="E163" s="42">
        <f>ROUND(SUM(E148:E162),0)</f>
        <v>0</v>
      </c>
      <c r="F163" s="68">
        <f>ROUND(SUM(F148:F162),0)</f>
        <v>0</v>
      </c>
      <c r="G163" s="42">
        <f>ROUND(SUM(G148:G162),0)</f>
        <v>0</v>
      </c>
      <c r="H163" s="42">
        <f>SUM(H148:H162)</f>
        <v>0</v>
      </c>
      <c r="I163" s="188"/>
      <c r="M163" s="188"/>
      <c r="AA163" s="5">
        <f t="shared" ref="AA163:AF163" si="159">ROUND(SUM(AA148:AA162),0)</f>
        <v>0</v>
      </c>
      <c r="AB163" s="5">
        <f t="shared" si="159"/>
        <v>0</v>
      </c>
      <c r="AC163" s="19">
        <f t="shared" si="159"/>
        <v>0</v>
      </c>
      <c r="AD163" s="22">
        <f t="shared" si="159"/>
        <v>0</v>
      </c>
      <c r="AE163" s="5">
        <f t="shared" si="159"/>
        <v>0</v>
      </c>
      <c r="AF163" s="5">
        <f t="shared" si="159"/>
        <v>0</v>
      </c>
      <c r="AH163" s="5">
        <f>ROUND(SUM(AH148:AH162),0)</f>
        <v>0</v>
      </c>
      <c r="AI163" s="19">
        <f>ROUND(SUM(AI148:AI162),0)</f>
        <v>0</v>
      </c>
      <c r="AJ163" s="22">
        <f>ROUND(SUM(AJ148:AJ162),0)</f>
        <v>0</v>
      </c>
      <c r="AK163" s="5">
        <f>ROUND(SUM(AK148:AK162),0)</f>
        <v>0</v>
      </c>
    </row>
    <row r="164" spans="1:37" ht="12.75" customHeight="1" thickBot="1" x14ac:dyDescent="0.25">
      <c r="B164" s="29"/>
      <c r="C164" s="30"/>
      <c r="D164" s="30"/>
      <c r="E164" s="30"/>
      <c r="F164" s="30"/>
      <c r="G164" s="31"/>
      <c r="H164" s="31"/>
      <c r="I164" s="188"/>
      <c r="J164" s="9"/>
      <c r="K164" s="9"/>
      <c r="L164" s="9"/>
      <c r="M164" s="188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H164" s="12"/>
      <c r="AI164" s="12"/>
      <c r="AJ164" s="12"/>
      <c r="AK164" s="12"/>
    </row>
    <row r="165" spans="1:37" ht="14.25" customHeight="1" thickBot="1" x14ac:dyDescent="0.25">
      <c r="A165" s="102" t="s">
        <v>229</v>
      </c>
      <c r="B165" s="103"/>
      <c r="C165" s="248">
        <f>C163+C145+C122+C102+C96+C86+C74+C58+C44</f>
        <v>0</v>
      </c>
      <c r="D165" s="249"/>
      <c r="E165" s="63"/>
      <c r="F165" s="63"/>
      <c r="G165" s="247"/>
      <c r="H165" s="247"/>
      <c r="I165" s="188"/>
      <c r="J165" s="9"/>
      <c r="K165" s="9"/>
      <c r="L165" s="9"/>
      <c r="M165" s="188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H165" s="12"/>
      <c r="AI165" s="12"/>
      <c r="AJ165" s="12"/>
      <c r="AK165" s="12"/>
    </row>
    <row r="166" spans="1:37" ht="12.75" customHeight="1" thickBot="1" x14ac:dyDescent="0.25">
      <c r="B166" s="29"/>
      <c r="C166" s="30"/>
      <c r="D166" s="30"/>
      <c r="E166" s="30"/>
      <c r="F166" s="30"/>
      <c r="G166" s="31"/>
      <c r="H166" s="31"/>
      <c r="I166" s="188"/>
      <c r="M166" s="188"/>
    </row>
    <row r="167" spans="1:37" ht="14.25" customHeight="1" thickBot="1" x14ac:dyDescent="0.25">
      <c r="A167" s="299" t="s">
        <v>249</v>
      </c>
      <c r="B167" s="300"/>
      <c r="C167" s="300"/>
      <c r="D167" s="300"/>
      <c r="E167" s="300"/>
      <c r="F167" s="300"/>
      <c r="G167" s="300"/>
      <c r="H167" s="301"/>
      <c r="I167" s="188"/>
      <c r="M167" s="188"/>
    </row>
    <row r="168" spans="1:37" ht="36" customHeight="1" x14ac:dyDescent="0.2">
      <c r="B168" s="290" t="s">
        <v>348</v>
      </c>
      <c r="C168" s="291"/>
      <c r="D168" s="291"/>
      <c r="E168" s="291"/>
      <c r="F168" s="291"/>
      <c r="G168" s="291"/>
      <c r="H168" s="291"/>
      <c r="I168" s="291"/>
      <c r="J168" s="291"/>
      <c r="K168" s="291"/>
      <c r="L168" s="291"/>
      <c r="M168" s="291"/>
      <c r="N168" s="291"/>
      <c r="O168" s="291"/>
      <c r="P168" s="292"/>
    </row>
    <row r="169" spans="1:37" s="28" customFormat="1" ht="12.75" customHeight="1" x14ac:dyDescent="0.2">
      <c r="A169" s="33">
        <v>13</v>
      </c>
      <c r="B169" s="304" t="s">
        <v>295</v>
      </c>
      <c r="C169" s="305"/>
      <c r="D169" s="305"/>
      <c r="E169" s="305"/>
      <c r="F169" s="305"/>
      <c r="G169" s="305"/>
      <c r="H169" s="306"/>
      <c r="I169" s="188"/>
      <c r="M169" s="188"/>
      <c r="AA169" s="3" t="s">
        <v>91</v>
      </c>
      <c r="AB169" s="3" t="s">
        <v>92</v>
      </c>
      <c r="AC169" s="17" t="s">
        <v>93</v>
      </c>
      <c r="AD169" s="20" t="s">
        <v>91</v>
      </c>
      <c r="AE169" s="3" t="s">
        <v>92</v>
      </c>
      <c r="AF169" s="3" t="s">
        <v>93</v>
      </c>
      <c r="AH169" s="3" t="s">
        <v>125</v>
      </c>
      <c r="AI169" s="17" t="s">
        <v>226</v>
      </c>
      <c r="AJ169" s="20" t="s">
        <v>125</v>
      </c>
      <c r="AK169" s="3" t="s">
        <v>226</v>
      </c>
    </row>
    <row r="170" spans="1:37" ht="12.75" customHeight="1" x14ac:dyDescent="0.2">
      <c r="A170" s="47" t="s">
        <v>292</v>
      </c>
      <c r="B170" s="65" t="s">
        <v>286</v>
      </c>
      <c r="C170" s="37"/>
      <c r="D170" s="30"/>
      <c r="E170" s="37"/>
      <c r="F170" s="67"/>
      <c r="G170" s="39">
        <f t="shared" ref="G170:G179" si="160">E170+F170</f>
        <v>0</v>
      </c>
      <c r="H170" s="39">
        <f t="shared" ref="H170:H179" si="161">C170-G170</f>
        <v>0</v>
      </c>
      <c r="I170" s="188" t="str">
        <f t="shared" ref="I170:I179" si="162">IF(AND($C170="",$E170="",$F170=""),"",IF(AND(OR($C170&lt;&gt;"",$G170&lt;&gt;""),OR(J170="",K170="")),"Select values! -&gt;",""))</f>
        <v/>
      </c>
      <c r="J170" s="40"/>
      <c r="K170" s="40"/>
      <c r="L170" s="4" t="str">
        <f t="shared" ref="L170:L179" si="163">IF(J170=K170,"-", "Allocation change")</f>
        <v>-</v>
      </c>
      <c r="M170" s="188" t="str">
        <f t="shared" si="142"/>
        <v/>
      </c>
      <c r="N170" s="40" t="s">
        <v>125</v>
      </c>
      <c r="O170" s="40" t="s">
        <v>125</v>
      </c>
      <c r="P170" s="4" t="str">
        <f t="shared" ref="P170:P179" si="164">IF(N170=O170,"-","Origin change")</f>
        <v>-</v>
      </c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4" t="str">
        <f t="shared" ref="AA170:AA179" si="165">IF(J170="Internal",C170,"-")</f>
        <v>-</v>
      </c>
      <c r="AB170" s="4" t="str">
        <f t="shared" ref="AB170:AB179" si="166">IF(J170="Related",C170,"-")</f>
        <v>-</v>
      </c>
      <c r="AC170" s="18" t="str">
        <f t="shared" ref="AC170:AC179" si="167">IF(J170="External",C170,"-")</f>
        <v>-</v>
      </c>
      <c r="AD170" s="21" t="str">
        <f t="shared" ref="AD170:AD179" si="168">IF(K170="Internal",G170,"-")</f>
        <v>-</v>
      </c>
      <c r="AE170" s="4" t="str">
        <f t="shared" ref="AE170:AE179" si="169">IF(K170="Related",G170,"-")</f>
        <v>-</v>
      </c>
      <c r="AF170" s="4" t="str">
        <f t="shared" ref="AF170:AF179" si="170">IF(K170="External",G170,"-")</f>
        <v>-</v>
      </c>
      <c r="AH170" s="4" t="str">
        <f t="shared" ref="AH170:AH179" si="171">IF($N170="Canadian",IF($C170="","-",$C170),"-")</f>
        <v>-</v>
      </c>
      <c r="AI170" s="18" t="str">
        <f t="shared" ref="AI170:AI179" si="172">IF($N170="Non-Canadian",IF($C170="","-",$C170),"-")</f>
        <v>-</v>
      </c>
      <c r="AJ170" s="21" t="str">
        <f t="shared" ref="AJ170:AJ179" si="173">IF($O170="Canadian",IF($G170=0,"-",$G170),"-")</f>
        <v>-</v>
      </c>
      <c r="AK170" s="4" t="str">
        <f t="shared" ref="AK170:AK179" si="174">IF($O170="Non-Canadian",IF($G170=0,"-",$G170),"-")</f>
        <v>-</v>
      </c>
    </row>
    <row r="171" spans="1:37" ht="12.75" customHeight="1" x14ac:dyDescent="0.2">
      <c r="A171" s="47" t="s">
        <v>291</v>
      </c>
      <c r="B171" s="65" t="s">
        <v>287</v>
      </c>
      <c r="C171" s="37"/>
      <c r="D171" s="30"/>
      <c r="E171" s="37"/>
      <c r="F171" s="67"/>
      <c r="G171" s="39">
        <f t="shared" si="160"/>
        <v>0</v>
      </c>
      <c r="H171" s="39">
        <f t="shared" si="161"/>
        <v>0</v>
      </c>
      <c r="I171" s="188" t="str">
        <f t="shared" si="162"/>
        <v/>
      </c>
      <c r="J171" s="40"/>
      <c r="K171" s="40"/>
      <c r="L171" s="4" t="str">
        <f t="shared" si="163"/>
        <v>-</v>
      </c>
      <c r="M171" s="188"/>
      <c r="N171" s="40" t="s">
        <v>125</v>
      </c>
      <c r="O171" s="40" t="s">
        <v>125</v>
      </c>
      <c r="P171" s="4" t="str">
        <f t="shared" si="164"/>
        <v>-</v>
      </c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4" t="str">
        <f>IF(J171="Internal",C171,"-")</f>
        <v>-</v>
      </c>
      <c r="AB171" s="4" t="str">
        <f>IF(J171="Related",C171,"-")</f>
        <v>-</v>
      </c>
      <c r="AC171" s="18" t="str">
        <f>IF(J171="External",C171,"-")</f>
        <v>-</v>
      </c>
      <c r="AD171" s="21" t="str">
        <f>IF(K171="Internal",G171,"-")</f>
        <v>-</v>
      </c>
      <c r="AE171" s="4" t="str">
        <f>IF(K171="Related",G171,"-")</f>
        <v>-</v>
      </c>
      <c r="AF171" s="4" t="str">
        <f>IF(K171="External",G171,"-")</f>
        <v>-</v>
      </c>
      <c r="AH171" s="4" t="str">
        <f t="shared" si="171"/>
        <v>-</v>
      </c>
      <c r="AI171" s="18" t="str">
        <f t="shared" si="172"/>
        <v>-</v>
      </c>
      <c r="AJ171" s="21" t="str">
        <f t="shared" si="173"/>
        <v>-</v>
      </c>
      <c r="AK171" s="4" t="str">
        <f t="shared" si="174"/>
        <v>-</v>
      </c>
    </row>
    <row r="172" spans="1:37" ht="12.75" customHeight="1" x14ac:dyDescent="0.2">
      <c r="A172" s="47" t="s">
        <v>290</v>
      </c>
      <c r="B172" s="65" t="s">
        <v>288</v>
      </c>
      <c r="C172" s="37"/>
      <c r="D172" s="30"/>
      <c r="E172" s="37"/>
      <c r="F172" s="67"/>
      <c r="G172" s="39">
        <f t="shared" si="160"/>
        <v>0</v>
      </c>
      <c r="H172" s="39">
        <f t="shared" si="161"/>
        <v>0</v>
      </c>
      <c r="I172" s="188" t="str">
        <f t="shared" si="162"/>
        <v/>
      </c>
      <c r="J172" s="40"/>
      <c r="K172" s="40"/>
      <c r="L172" s="4" t="str">
        <f t="shared" si="163"/>
        <v>-</v>
      </c>
      <c r="M172" s="188"/>
      <c r="N172" s="40" t="s">
        <v>125</v>
      </c>
      <c r="O172" s="40" t="s">
        <v>125</v>
      </c>
      <c r="P172" s="4" t="str">
        <f t="shared" si="164"/>
        <v>-</v>
      </c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4" t="str">
        <f>IF(J172="Internal",C172,"-")</f>
        <v>-</v>
      </c>
      <c r="AB172" s="4" t="str">
        <f>IF(J172="Related",C172,"-")</f>
        <v>-</v>
      </c>
      <c r="AC172" s="18" t="str">
        <f>IF(J172="External",C172,"-")</f>
        <v>-</v>
      </c>
      <c r="AD172" s="21" t="str">
        <f>IF(K172="Internal",G172,"-")</f>
        <v>-</v>
      </c>
      <c r="AE172" s="4" t="str">
        <f>IF(K172="Related",G172,"-")</f>
        <v>-</v>
      </c>
      <c r="AF172" s="4" t="str">
        <f>IF(K172="External",G172,"-")</f>
        <v>-</v>
      </c>
      <c r="AH172" s="4" t="str">
        <f t="shared" si="171"/>
        <v>-</v>
      </c>
      <c r="AI172" s="18" t="str">
        <f t="shared" si="172"/>
        <v>-</v>
      </c>
      <c r="AJ172" s="21" t="str">
        <f t="shared" si="173"/>
        <v>-</v>
      </c>
      <c r="AK172" s="4" t="str">
        <f t="shared" si="174"/>
        <v>-</v>
      </c>
    </row>
    <row r="173" spans="1:37" ht="12.75" customHeight="1" x14ac:dyDescent="0.2">
      <c r="A173" s="47" t="s">
        <v>289</v>
      </c>
      <c r="B173" s="65" t="s">
        <v>293</v>
      </c>
      <c r="C173" s="37"/>
      <c r="D173" s="30"/>
      <c r="E173" s="37"/>
      <c r="F173" s="67"/>
      <c r="G173" s="39">
        <f t="shared" si="160"/>
        <v>0</v>
      </c>
      <c r="H173" s="39">
        <f t="shared" si="161"/>
        <v>0</v>
      </c>
      <c r="I173" s="188" t="str">
        <f t="shared" si="162"/>
        <v/>
      </c>
      <c r="J173" s="40"/>
      <c r="K173" s="40"/>
      <c r="L173" s="4" t="str">
        <f t="shared" si="163"/>
        <v>-</v>
      </c>
      <c r="M173" s="188"/>
      <c r="N173" s="40" t="s">
        <v>125</v>
      </c>
      <c r="O173" s="40" t="s">
        <v>125</v>
      </c>
      <c r="P173" s="4" t="str">
        <f t="shared" si="164"/>
        <v>-</v>
      </c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4" t="str">
        <f>IF(J173="Internal",C173,"-")</f>
        <v>-</v>
      </c>
      <c r="AB173" s="4" t="str">
        <f>IF(J173="Related",C173,"-")</f>
        <v>-</v>
      </c>
      <c r="AC173" s="18" t="str">
        <f>IF(J173="External",C173,"-")</f>
        <v>-</v>
      </c>
      <c r="AD173" s="21" t="str">
        <f>IF(K173="Internal",G173,"-")</f>
        <v>-</v>
      </c>
      <c r="AE173" s="4" t="str">
        <f>IF(K173="Related",G173,"-")</f>
        <v>-</v>
      </c>
      <c r="AF173" s="4" t="str">
        <f>IF(K173="External",G173,"-")</f>
        <v>-</v>
      </c>
      <c r="AH173" s="4" t="str">
        <f t="shared" si="171"/>
        <v>-</v>
      </c>
      <c r="AI173" s="18" t="str">
        <f t="shared" si="172"/>
        <v>-</v>
      </c>
      <c r="AJ173" s="21" t="str">
        <f t="shared" si="173"/>
        <v>-</v>
      </c>
      <c r="AK173" s="4" t="str">
        <f t="shared" si="174"/>
        <v>-</v>
      </c>
    </row>
    <row r="174" spans="1:37" ht="12.75" customHeight="1" x14ac:dyDescent="0.2">
      <c r="A174" s="47" t="s">
        <v>142</v>
      </c>
      <c r="B174" s="65" t="s">
        <v>294</v>
      </c>
      <c r="C174" s="37"/>
      <c r="D174" s="30"/>
      <c r="E174" s="37"/>
      <c r="F174" s="67"/>
      <c r="G174" s="39">
        <f t="shared" si="160"/>
        <v>0</v>
      </c>
      <c r="H174" s="39">
        <f t="shared" si="161"/>
        <v>0</v>
      </c>
      <c r="I174" s="188" t="str">
        <f t="shared" si="162"/>
        <v/>
      </c>
      <c r="J174" s="40"/>
      <c r="K174" s="40"/>
      <c r="L174" s="4" t="str">
        <f t="shared" si="163"/>
        <v>-</v>
      </c>
      <c r="M174" s="188" t="str">
        <f t="shared" si="142"/>
        <v/>
      </c>
      <c r="N174" s="40" t="s">
        <v>125</v>
      </c>
      <c r="O174" s="40" t="s">
        <v>125</v>
      </c>
      <c r="P174" s="4" t="str">
        <f t="shared" si="164"/>
        <v>-</v>
      </c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4" t="str">
        <f t="shared" si="165"/>
        <v>-</v>
      </c>
      <c r="AB174" s="4" t="str">
        <f t="shared" si="166"/>
        <v>-</v>
      </c>
      <c r="AC174" s="18" t="str">
        <f t="shared" si="167"/>
        <v>-</v>
      </c>
      <c r="AD174" s="21" t="str">
        <f t="shared" si="168"/>
        <v>-</v>
      </c>
      <c r="AE174" s="4" t="str">
        <f t="shared" si="169"/>
        <v>-</v>
      </c>
      <c r="AF174" s="4" t="str">
        <f t="shared" si="170"/>
        <v>-</v>
      </c>
      <c r="AH174" s="4" t="str">
        <f t="shared" si="171"/>
        <v>-</v>
      </c>
      <c r="AI174" s="18" t="str">
        <f t="shared" si="172"/>
        <v>-</v>
      </c>
      <c r="AJ174" s="21" t="str">
        <f t="shared" si="173"/>
        <v>-</v>
      </c>
      <c r="AK174" s="4" t="str">
        <f t="shared" si="174"/>
        <v>-</v>
      </c>
    </row>
    <row r="175" spans="1:37" ht="12.75" customHeight="1" x14ac:dyDescent="0.2">
      <c r="A175" s="47" t="s">
        <v>215</v>
      </c>
      <c r="B175" s="65" t="s">
        <v>55</v>
      </c>
      <c r="C175" s="37"/>
      <c r="D175" s="30"/>
      <c r="E175" s="37"/>
      <c r="F175" s="67"/>
      <c r="G175" s="39">
        <f t="shared" si="160"/>
        <v>0</v>
      </c>
      <c r="H175" s="39">
        <f t="shared" si="161"/>
        <v>0</v>
      </c>
      <c r="I175" s="188" t="str">
        <f t="shared" si="162"/>
        <v/>
      </c>
      <c r="J175" s="40"/>
      <c r="K175" s="40"/>
      <c r="L175" s="4" t="str">
        <f t="shared" si="163"/>
        <v>-</v>
      </c>
      <c r="M175" s="188" t="str">
        <f t="shared" si="142"/>
        <v/>
      </c>
      <c r="N175" s="40" t="s">
        <v>125</v>
      </c>
      <c r="O175" s="40" t="s">
        <v>125</v>
      </c>
      <c r="P175" s="4" t="str">
        <f t="shared" si="164"/>
        <v>-</v>
      </c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4" t="str">
        <f t="shared" si="165"/>
        <v>-</v>
      </c>
      <c r="AB175" s="4" t="str">
        <f t="shared" si="166"/>
        <v>-</v>
      </c>
      <c r="AC175" s="18" t="str">
        <f t="shared" si="167"/>
        <v>-</v>
      </c>
      <c r="AD175" s="21" t="str">
        <f t="shared" si="168"/>
        <v>-</v>
      </c>
      <c r="AE175" s="4" t="str">
        <f t="shared" si="169"/>
        <v>-</v>
      </c>
      <c r="AF175" s="4" t="str">
        <f t="shared" si="170"/>
        <v>-</v>
      </c>
      <c r="AH175" s="4" t="str">
        <f t="shared" si="171"/>
        <v>-</v>
      </c>
      <c r="AI175" s="18" t="str">
        <f t="shared" si="172"/>
        <v>-</v>
      </c>
      <c r="AJ175" s="21" t="str">
        <f t="shared" si="173"/>
        <v>-</v>
      </c>
      <c r="AK175" s="4" t="str">
        <f t="shared" si="174"/>
        <v>-</v>
      </c>
    </row>
    <row r="176" spans="1:37" ht="12.75" customHeight="1" x14ac:dyDescent="0.2">
      <c r="A176" s="47" t="s">
        <v>143</v>
      </c>
      <c r="B176" s="65" t="s">
        <v>56</v>
      </c>
      <c r="C176" s="37"/>
      <c r="D176" s="30"/>
      <c r="E176" s="37"/>
      <c r="F176" s="67"/>
      <c r="G176" s="39">
        <f t="shared" si="160"/>
        <v>0</v>
      </c>
      <c r="H176" s="39">
        <f>C176-G176</f>
        <v>0</v>
      </c>
      <c r="I176" s="188" t="str">
        <f>IF(AND($C176="",$E176="",$F176=""),"",IF(AND(OR($C176&lt;&gt;"",$G176&lt;&gt;""),OR(J176="",K176="")),"Select values! -&gt;",""))</f>
        <v/>
      </c>
      <c r="J176" s="40"/>
      <c r="K176" s="40"/>
      <c r="L176" s="4" t="str">
        <f>IF(J176=K176,"-", "Allocation change")</f>
        <v>-</v>
      </c>
      <c r="M176" s="188" t="str">
        <f>IF(AND($C176="",$E176="",$F176=""),"",IF(AND(OR($C176&lt;&gt;"",$G176&lt;&gt;""),OR(N176="",O176="")),"Select values! -&gt;",""))</f>
        <v/>
      </c>
      <c r="N176" s="40" t="s">
        <v>125</v>
      </c>
      <c r="O176" s="40" t="s">
        <v>125</v>
      </c>
      <c r="P176" s="4" t="str">
        <f>IF(N176=O176,"-","Origin change")</f>
        <v>-</v>
      </c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4" t="str">
        <f t="shared" si="165"/>
        <v>-</v>
      </c>
      <c r="AB176" s="4" t="str">
        <f t="shared" si="166"/>
        <v>-</v>
      </c>
      <c r="AC176" s="18" t="str">
        <f t="shared" si="167"/>
        <v>-</v>
      </c>
      <c r="AD176" s="21" t="str">
        <f t="shared" si="168"/>
        <v>-</v>
      </c>
      <c r="AE176" s="4" t="str">
        <f t="shared" si="169"/>
        <v>-</v>
      </c>
      <c r="AF176" s="4" t="str">
        <f t="shared" si="170"/>
        <v>-</v>
      </c>
      <c r="AH176" s="4" t="str">
        <f t="shared" si="171"/>
        <v>-</v>
      </c>
      <c r="AI176" s="18" t="str">
        <f t="shared" si="172"/>
        <v>-</v>
      </c>
      <c r="AJ176" s="21" t="str">
        <f t="shared" si="173"/>
        <v>-</v>
      </c>
      <c r="AK176" s="4" t="str">
        <f t="shared" si="174"/>
        <v>-</v>
      </c>
    </row>
    <row r="177" spans="1:37" ht="12.75" customHeight="1" x14ac:dyDescent="0.2">
      <c r="A177" s="47"/>
      <c r="B177" s="65"/>
      <c r="C177" s="37"/>
      <c r="D177" s="30"/>
      <c r="E177" s="37"/>
      <c r="F177" s="67"/>
      <c r="G177" s="39">
        <f t="shared" si="160"/>
        <v>0</v>
      </c>
      <c r="H177" s="39">
        <f>C177-G177</f>
        <v>0</v>
      </c>
      <c r="I177" s="188" t="str">
        <f>IF(AND($C177="",$E177="",$F177=""),"",IF(AND(OR($C177&lt;&gt;"",$G177&lt;&gt;""),OR(J177="",K177="")),"Select values! -&gt;",""))</f>
        <v/>
      </c>
      <c r="J177" s="40"/>
      <c r="K177" s="40"/>
      <c r="L177" s="4" t="str">
        <f>IF(J177=K177,"-", "Allocation change")</f>
        <v>-</v>
      </c>
      <c r="M177" s="188" t="str">
        <f>IF(AND($C177="",$E177="",$F177=""),"",IF(AND(OR($C177&lt;&gt;"",$G177&lt;&gt;""),OR(N177="",O177="")),"Select values! -&gt;",""))</f>
        <v/>
      </c>
      <c r="N177" s="40" t="s">
        <v>125</v>
      </c>
      <c r="O177" s="40" t="s">
        <v>125</v>
      </c>
      <c r="P177" s="4" t="str">
        <f>IF(N177=O177,"-","Origin change")</f>
        <v>-</v>
      </c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4" t="str">
        <f t="shared" si="165"/>
        <v>-</v>
      </c>
      <c r="AB177" s="4" t="str">
        <f t="shared" si="166"/>
        <v>-</v>
      </c>
      <c r="AC177" s="18" t="str">
        <f t="shared" si="167"/>
        <v>-</v>
      </c>
      <c r="AD177" s="21" t="str">
        <f t="shared" si="168"/>
        <v>-</v>
      </c>
      <c r="AE177" s="4" t="str">
        <f t="shared" si="169"/>
        <v>-</v>
      </c>
      <c r="AF177" s="4" t="str">
        <f t="shared" si="170"/>
        <v>-</v>
      </c>
      <c r="AH177" s="4" t="str">
        <f t="shared" si="171"/>
        <v>-</v>
      </c>
      <c r="AI177" s="18" t="str">
        <f t="shared" si="172"/>
        <v>-</v>
      </c>
      <c r="AJ177" s="21" t="str">
        <f t="shared" si="173"/>
        <v>-</v>
      </c>
      <c r="AK177" s="4" t="str">
        <f t="shared" si="174"/>
        <v>-</v>
      </c>
    </row>
    <row r="178" spans="1:37" ht="12.75" customHeight="1" x14ac:dyDescent="0.2">
      <c r="A178" s="47" t="s">
        <v>144</v>
      </c>
      <c r="B178" s="65" t="s">
        <v>77</v>
      </c>
      <c r="C178" s="37"/>
      <c r="D178" s="30"/>
      <c r="E178" s="37"/>
      <c r="F178" s="67"/>
      <c r="G178" s="39">
        <f t="shared" si="160"/>
        <v>0</v>
      </c>
      <c r="H178" s="39">
        <f t="shared" si="161"/>
        <v>0</v>
      </c>
      <c r="I178" s="188" t="str">
        <f t="shared" si="162"/>
        <v/>
      </c>
      <c r="J178" s="40"/>
      <c r="K178" s="40"/>
      <c r="L178" s="4" t="str">
        <f t="shared" si="163"/>
        <v>-</v>
      </c>
      <c r="M178" s="188" t="str">
        <f t="shared" si="142"/>
        <v/>
      </c>
      <c r="N178" s="40" t="s">
        <v>125</v>
      </c>
      <c r="O178" s="40" t="s">
        <v>125</v>
      </c>
      <c r="P178" s="4" t="str">
        <f t="shared" si="164"/>
        <v>-</v>
      </c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4" t="str">
        <f t="shared" si="165"/>
        <v>-</v>
      </c>
      <c r="AB178" s="4" t="str">
        <f t="shared" si="166"/>
        <v>-</v>
      </c>
      <c r="AC178" s="18" t="str">
        <f t="shared" si="167"/>
        <v>-</v>
      </c>
      <c r="AD178" s="21" t="str">
        <f t="shared" si="168"/>
        <v>-</v>
      </c>
      <c r="AE178" s="4" t="str">
        <f t="shared" si="169"/>
        <v>-</v>
      </c>
      <c r="AF178" s="4" t="str">
        <f t="shared" si="170"/>
        <v>-</v>
      </c>
      <c r="AH178" s="4" t="str">
        <f t="shared" si="171"/>
        <v>-</v>
      </c>
      <c r="AI178" s="18" t="str">
        <f t="shared" si="172"/>
        <v>-</v>
      </c>
      <c r="AJ178" s="21" t="str">
        <f t="shared" si="173"/>
        <v>-</v>
      </c>
      <c r="AK178" s="4" t="str">
        <f t="shared" si="174"/>
        <v>-</v>
      </c>
    </row>
    <row r="179" spans="1:37" ht="12.75" customHeight="1" x14ac:dyDescent="0.2">
      <c r="A179" s="47"/>
      <c r="B179" s="65"/>
      <c r="C179" s="37"/>
      <c r="D179" s="30"/>
      <c r="E179" s="37"/>
      <c r="F179" s="67"/>
      <c r="G179" s="39">
        <f t="shared" si="160"/>
        <v>0</v>
      </c>
      <c r="H179" s="39">
        <f t="shared" si="161"/>
        <v>0</v>
      </c>
      <c r="I179" s="188" t="str">
        <f t="shared" si="162"/>
        <v/>
      </c>
      <c r="J179" s="40"/>
      <c r="K179" s="40"/>
      <c r="L179" s="4" t="str">
        <f t="shared" si="163"/>
        <v>-</v>
      </c>
      <c r="M179" s="188" t="str">
        <f t="shared" si="142"/>
        <v/>
      </c>
      <c r="N179" s="40" t="s">
        <v>125</v>
      </c>
      <c r="O179" s="40" t="s">
        <v>125</v>
      </c>
      <c r="P179" s="4" t="str">
        <f t="shared" si="164"/>
        <v>-</v>
      </c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4" t="str">
        <f t="shared" si="165"/>
        <v>-</v>
      </c>
      <c r="AB179" s="4" t="str">
        <f t="shared" si="166"/>
        <v>-</v>
      </c>
      <c r="AC179" s="18" t="str">
        <f t="shared" si="167"/>
        <v>-</v>
      </c>
      <c r="AD179" s="21" t="str">
        <f t="shared" si="168"/>
        <v>-</v>
      </c>
      <c r="AE179" s="4" t="str">
        <f t="shared" si="169"/>
        <v>-</v>
      </c>
      <c r="AF179" s="4" t="str">
        <f t="shared" si="170"/>
        <v>-</v>
      </c>
      <c r="AH179" s="4" t="str">
        <f t="shared" si="171"/>
        <v>-</v>
      </c>
      <c r="AI179" s="18" t="str">
        <f t="shared" si="172"/>
        <v>-</v>
      </c>
      <c r="AJ179" s="21" t="str">
        <f t="shared" si="173"/>
        <v>-</v>
      </c>
      <c r="AK179" s="4" t="str">
        <f t="shared" si="174"/>
        <v>-</v>
      </c>
    </row>
    <row r="180" spans="1:37" s="28" customFormat="1" ht="12.75" customHeight="1" x14ac:dyDescent="0.2">
      <c r="A180" s="33">
        <v>13</v>
      </c>
      <c r="B180" s="66" t="s">
        <v>250</v>
      </c>
      <c r="C180" s="42">
        <f>ROUND(SUM(C170:C179),0)</f>
        <v>0</v>
      </c>
      <c r="D180" s="63"/>
      <c r="E180" s="42">
        <f>ROUND(SUM(E170:E179),0)</f>
        <v>0</v>
      </c>
      <c r="F180" s="68">
        <f>ROUND(SUM(F170:F179),0)</f>
        <v>0</v>
      </c>
      <c r="G180" s="42">
        <f>ROUND(SUM(G170:G179),0)</f>
        <v>0</v>
      </c>
      <c r="H180" s="42">
        <f>SUM(H170:H179)</f>
        <v>0</v>
      </c>
      <c r="I180" s="188"/>
      <c r="M180" s="188"/>
      <c r="AA180" s="5">
        <f t="shared" ref="AA180:AF180" si="175">ROUND(SUM(AA170:AA179),0)</f>
        <v>0</v>
      </c>
      <c r="AB180" s="5">
        <f t="shared" si="175"/>
        <v>0</v>
      </c>
      <c r="AC180" s="19">
        <f t="shared" si="175"/>
        <v>0</v>
      </c>
      <c r="AD180" s="22">
        <f t="shared" si="175"/>
        <v>0</v>
      </c>
      <c r="AE180" s="5">
        <f t="shared" si="175"/>
        <v>0</v>
      </c>
      <c r="AF180" s="5">
        <f t="shared" si="175"/>
        <v>0</v>
      </c>
      <c r="AH180" s="5">
        <f>ROUND(SUM(AH170:AH179),0)</f>
        <v>0</v>
      </c>
      <c r="AI180" s="19">
        <f>ROUND(SUM(AI170:AI179),0)</f>
        <v>0</v>
      </c>
      <c r="AJ180" s="22">
        <f>ROUND(SUM(AJ170:AJ179),0)</f>
        <v>0</v>
      </c>
      <c r="AK180" s="5">
        <f>ROUND(SUM(AK170:AK179),0)</f>
        <v>0</v>
      </c>
    </row>
    <row r="181" spans="1:37" ht="12.75" customHeight="1" x14ac:dyDescent="0.2">
      <c r="B181" s="29"/>
      <c r="C181" s="30"/>
      <c r="D181" s="30"/>
      <c r="E181" s="30"/>
      <c r="F181" s="30"/>
      <c r="G181" s="31"/>
      <c r="H181" s="31"/>
      <c r="I181" s="188"/>
      <c r="M181" s="188"/>
    </row>
    <row r="182" spans="1:37" s="28" customFormat="1" ht="12.75" customHeight="1" x14ac:dyDescent="0.2">
      <c r="A182" s="33">
        <v>14</v>
      </c>
      <c r="B182" s="307" t="s">
        <v>331</v>
      </c>
      <c r="C182" s="308"/>
      <c r="D182" s="308"/>
      <c r="E182" s="308"/>
      <c r="F182" s="308"/>
      <c r="G182" s="308"/>
      <c r="H182" s="309"/>
      <c r="I182" s="188"/>
      <c r="M182" s="188"/>
      <c r="AA182" s="3" t="s">
        <v>91</v>
      </c>
      <c r="AB182" s="3" t="s">
        <v>92</v>
      </c>
      <c r="AC182" s="17" t="s">
        <v>93</v>
      </c>
      <c r="AD182" s="20" t="s">
        <v>91</v>
      </c>
      <c r="AE182" s="3" t="s">
        <v>92</v>
      </c>
      <c r="AF182" s="3" t="s">
        <v>93</v>
      </c>
      <c r="AH182" s="3" t="s">
        <v>125</v>
      </c>
      <c r="AI182" s="17" t="s">
        <v>226</v>
      </c>
      <c r="AJ182" s="20" t="s">
        <v>125</v>
      </c>
      <c r="AK182" s="3" t="s">
        <v>226</v>
      </c>
    </row>
    <row r="183" spans="1:37" s="28" customFormat="1" ht="12.75" customHeight="1" x14ac:dyDescent="0.2">
      <c r="A183" s="33"/>
      <c r="B183" s="290" t="s">
        <v>246</v>
      </c>
      <c r="C183" s="291"/>
      <c r="D183" s="291"/>
      <c r="E183" s="291"/>
      <c r="F183" s="291"/>
      <c r="G183" s="291"/>
      <c r="H183" s="291"/>
      <c r="I183" s="291"/>
      <c r="J183" s="291"/>
      <c r="K183" s="291"/>
      <c r="L183" s="291"/>
      <c r="M183" s="291"/>
      <c r="N183" s="291"/>
      <c r="O183" s="291"/>
      <c r="P183" s="292"/>
      <c r="AA183" s="3"/>
      <c r="AB183" s="3"/>
      <c r="AC183" s="17"/>
      <c r="AD183" s="20"/>
      <c r="AE183" s="3"/>
      <c r="AF183" s="3"/>
      <c r="AH183" s="3"/>
      <c r="AI183" s="17"/>
      <c r="AJ183" s="20"/>
      <c r="AK183" s="3"/>
    </row>
    <row r="184" spans="1:37" ht="12.75" customHeight="1" x14ac:dyDescent="0.2">
      <c r="A184" s="47" t="s">
        <v>145</v>
      </c>
      <c r="B184" s="257" t="s">
        <v>332</v>
      </c>
      <c r="C184" s="258"/>
      <c r="D184" s="30"/>
      <c r="E184" s="258"/>
      <c r="F184" s="259"/>
      <c r="G184" s="260">
        <f t="shared" ref="G184:G189" si="176">E184+F184</f>
        <v>0</v>
      </c>
      <c r="H184" s="260">
        <f t="shared" ref="H184:H189" si="177">C184-G184</f>
        <v>0</v>
      </c>
      <c r="I184" s="188" t="str">
        <f t="shared" ref="I184:I189" si="178">IF(AND($C184="",$E184="",$F184=""),"",IF(AND(OR($C184&lt;&gt;"",$G184&lt;&gt;""),OR(J184="",K184="")),"Select values! -&gt;",""))</f>
        <v/>
      </c>
      <c r="J184" s="235"/>
      <c r="K184" s="235"/>
      <c r="L184" s="236" t="str">
        <f t="shared" ref="L184:L189" si="179">IF(J184=K184,"-", "Allocation change")</f>
        <v>-</v>
      </c>
      <c r="M184" s="188" t="str">
        <f t="shared" si="142"/>
        <v/>
      </c>
      <c r="N184" s="235" t="s">
        <v>125</v>
      </c>
      <c r="O184" s="235" t="s">
        <v>125</v>
      </c>
      <c r="P184" s="236" t="str">
        <f t="shared" ref="P184:P189" si="180">IF(N184=O184,"-","Origin change")</f>
        <v>-</v>
      </c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4" t="str">
        <f t="shared" ref="AA184:AA203" si="181">IF(J184="Internal",C184,"-")</f>
        <v>-</v>
      </c>
      <c r="AB184" s="4" t="str">
        <f t="shared" ref="AB184:AB203" si="182">IF(J184="Related",C184,"-")</f>
        <v>-</v>
      </c>
      <c r="AC184" s="18" t="str">
        <f t="shared" ref="AC184:AC203" si="183">IF(J184="External",C184,"-")</f>
        <v>-</v>
      </c>
      <c r="AD184" s="21" t="str">
        <f t="shared" ref="AD184:AD203" si="184">IF(K184="Internal",G184,"-")</f>
        <v>-</v>
      </c>
      <c r="AE184" s="4" t="str">
        <f t="shared" ref="AE184:AE203" si="185">IF(K184="Related",G184,"-")</f>
        <v>-</v>
      </c>
      <c r="AF184" s="4" t="str">
        <f t="shared" ref="AF184:AF203" si="186">IF(K184="External",G184,"-")</f>
        <v>-</v>
      </c>
      <c r="AH184" s="4" t="str">
        <f t="shared" ref="AH184:AH203" si="187">IF($N184="Canadian",IF($C184="","-",$C184),"-")</f>
        <v>-</v>
      </c>
      <c r="AI184" s="18" t="str">
        <f t="shared" ref="AI184:AI203" si="188">IF($N184="Non-Canadian",IF($C184="","-",$C184),"-")</f>
        <v>-</v>
      </c>
      <c r="AJ184" s="21" t="str">
        <f t="shared" ref="AJ184:AJ203" si="189">IF($O184="Canadian",IF($G184=0,"-",$G184),"-")</f>
        <v>-</v>
      </c>
      <c r="AK184" s="4" t="str">
        <f t="shared" ref="AK184:AK203" si="190">IF($O184="Non-Canadian",IF($G184=0,"-",$G184),"-")</f>
        <v>-</v>
      </c>
    </row>
    <row r="185" spans="1:37" ht="12.75" customHeight="1" x14ac:dyDescent="0.2">
      <c r="A185" s="47" t="s">
        <v>216</v>
      </c>
      <c r="B185" s="65" t="s">
        <v>30</v>
      </c>
      <c r="C185" s="37"/>
      <c r="D185" s="30"/>
      <c r="E185" s="37"/>
      <c r="F185" s="67"/>
      <c r="G185" s="39">
        <f t="shared" si="176"/>
        <v>0</v>
      </c>
      <c r="H185" s="39">
        <f t="shared" si="177"/>
        <v>0</v>
      </c>
      <c r="I185" s="188" t="str">
        <f t="shared" si="178"/>
        <v/>
      </c>
      <c r="J185" s="40"/>
      <c r="K185" s="40"/>
      <c r="L185" s="4" t="str">
        <f t="shared" si="179"/>
        <v>-</v>
      </c>
      <c r="M185" s="188" t="str">
        <f t="shared" si="142"/>
        <v/>
      </c>
      <c r="N185" s="40" t="s">
        <v>125</v>
      </c>
      <c r="O185" s="40" t="s">
        <v>125</v>
      </c>
      <c r="P185" s="4" t="str">
        <f t="shared" si="180"/>
        <v>-</v>
      </c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4" t="str">
        <f t="shared" si="181"/>
        <v>-</v>
      </c>
      <c r="AB185" s="4" t="str">
        <f t="shared" si="182"/>
        <v>-</v>
      </c>
      <c r="AC185" s="18" t="str">
        <f t="shared" si="183"/>
        <v>-</v>
      </c>
      <c r="AD185" s="21" t="str">
        <f t="shared" si="184"/>
        <v>-</v>
      </c>
      <c r="AE185" s="4" t="str">
        <f t="shared" si="185"/>
        <v>-</v>
      </c>
      <c r="AF185" s="4" t="str">
        <f t="shared" si="186"/>
        <v>-</v>
      </c>
      <c r="AH185" s="4" t="str">
        <f t="shared" si="187"/>
        <v>-</v>
      </c>
      <c r="AI185" s="18" t="str">
        <f t="shared" si="188"/>
        <v>-</v>
      </c>
      <c r="AJ185" s="21" t="str">
        <f t="shared" si="189"/>
        <v>-</v>
      </c>
      <c r="AK185" s="4" t="str">
        <f t="shared" si="190"/>
        <v>-</v>
      </c>
    </row>
    <row r="186" spans="1:37" ht="12.75" customHeight="1" x14ac:dyDescent="0.2">
      <c r="A186" s="47" t="s">
        <v>146</v>
      </c>
      <c r="B186" s="65" t="s">
        <v>31</v>
      </c>
      <c r="C186" s="37"/>
      <c r="D186" s="30"/>
      <c r="E186" s="37"/>
      <c r="F186" s="67"/>
      <c r="G186" s="39">
        <f t="shared" si="176"/>
        <v>0</v>
      </c>
      <c r="H186" s="39">
        <f t="shared" si="177"/>
        <v>0</v>
      </c>
      <c r="I186" s="188" t="str">
        <f t="shared" si="178"/>
        <v/>
      </c>
      <c r="J186" s="40"/>
      <c r="K186" s="40"/>
      <c r="L186" s="4" t="str">
        <f t="shared" si="179"/>
        <v>-</v>
      </c>
      <c r="M186" s="188" t="str">
        <f t="shared" si="142"/>
        <v/>
      </c>
      <c r="N186" s="40" t="s">
        <v>125</v>
      </c>
      <c r="O186" s="40" t="s">
        <v>125</v>
      </c>
      <c r="P186" s="4" t="str">
        <f t="shared" si="180"/>
        <v>-</v>
      </c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4" t="str">
        <f t="shared" si="181"/>
        <v>-</v>
      </c>
      <c r="AB186" s="4" t="str">
        <f t="shared" si="182"/>
        <v>-</v>
      </c>
      <c r="AC186" s="18" t="str">
        <f t="shared" si="183"/>
        <v>-</v>
      </c>
      <c r="AD186" s="21" t="str">
        <f t="shared" si="184"/>
        <v>-</v>
      </c>
      <c r="AE186" s="4" t="str">
        <f t="shared" si="185"/>
        <v>-</v>
      </c>
      <c r="AF186" s="4" t="str">
        <f t="shared" si="186"/>
        <v>-</v>
      </c>
      <c r="AH186" s="4" t="str">
        <f t="shared" si="187"/>
        <v>-</v>
      </c>
      <c r="AI186" s="18" t="str">
        <f t="shared" si="188"/>
        <v>-</v>
      </c>
      <c r="AJ186" s="21" t="str">
        <f t="shared" si="189"/>
        <v>-</v>
      </c>
      <c r="AK186" s="4" t="str">
        <f t="shared" si="190"/>
        <v>-</v>
      </c>
    </row>
    <row r="187" spans="1:37" ht="12.75" customHeight="1" x14ac:dyDescent="0.2">
      <c r="A187" s="47" t="s">
        <v>217</v>
      </c>
      <c r="B187" s="65" t="s">
        <v>333</v>
      </c>
      <c r="C187" s="37"/>
      <c r="D187" s="30"/>
      <c r="E187" s="37"/>
      <c r="F187" s="67"/>
      <c r="G187" s="39">
        <f t="shared" si="176"/>
        <v>0</v>
      </c>
      <c r="H187" s="39">
        <f t="shared" si="177"/>
        <v>0</v>
      </c>
      <c r="I187" s="188" t="str">
        <f t="shared" si="178"/>
        <v/>
      </c>
      <c r="J187" s="40"/>
      <c r="K187" s="40"/>
      <c r="L187" s="4" t="str">
        <f t="shared" si="179"/>
        <v>-</v>
      </c>
      <c r="M187" s="188" t="str">
        <f t="shared" si="142"/>
        <v/>
      </c>
      <c r="N187" s="40" t="s">
        <v>125</v>
      </c>
      <c r="O187" s="40" t="s">
        <v>125</v>
      </c>
      <c r="P187" s="4" t="str">
        <f t="shared" si="180"/>
        <v>-</v>
      </c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4" t="str">
        <f t="shared" si="181"/>
        <v>-</v>
      </c>
      <c r="AB187" s="4" t="str">
        <f t="shared" si="182"/>
        <v>-</v>
      </c>
      <c r="AC187" s="18" t="str">
        <f t="shared" si="183"/>
        <v>-</v>
      </c>
      <c r="AD187" s="21" t="str">
        <f t="shared" si="184"/>
        <v>-</v>
      </c>
      <c r="AE187" s="4" t="str">
        <f t="shared" si="185"/>
        <v>-</v>
      </c>
      <c r="AF187" s="4" t="str">
        <f t="shared" si="186"/>
        <v>-</v>
      </c>
      <c r="AH187" s="4" t="str">
        <f t="shared" si="187"/>
        <v>-</v>
      </c>
      <c r="AI187" s="18" t="str">
        <f t="shared" si="188"/>
        <v>-</v>
      </c>
      <c r="AJ187" s="21" t="str">
        <f t="shared" si="189"/>
        <v>-</v>
      </c>
      <c r="AK187" s="4" t="str">
        <f t="shared" si="190"/>
        <v>-</v>
      </c>
    </row>
    <row r="188" spans="1:37" ht="12.75" customHeight="1" x14ac:dyDescent="0.2">
      <c r="A188" s="47"/>
      <c r="B188" s="65"/>
      <c r="C188" s="37"/>
      <c r="D188" s="30"/>
      <c r="E188" s="37"/>
      <c r="F188" s="67"/>
      <c r="G188" s="39">
        <f t="shared" si="176"/>
        <v>0</v>
      </c>
      <c r="H188" s="39">
        <f t="shared" si="177"/>
        <v>0</v>
      </c>
      <c r="I188" s="188" t="str">
        <f t="shared" si="178"/>
        <v/>
      </c>
      <c r="J188" s="40"/>
      <c r="K188" s="40"/>
      <c r="L188" s="4" t="str">
        <f t="shared" si="179"/>
        <v>-</v>
      </c>
      <c r="M188" s="188"/>
      <c r="N188" s="40" t="s">
        <v>125</v>
      </c>
      <c r="O188" s="40" t="s">
        <v>125</v>
      </c>
      <c r="P188" s="4" t="str">
        <f t="shared" si="180"/>
        <v>-</v>
      </c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4"/>
      <c r="AB188" s="4"/>
      <c r="AC188" s="18"/>
      <c r="AD188" s="21"/>
      <c r="AE188" s="4"/>
      <c r="AF188" s="4"/>
      <c r="AH188" s="4"/>
      <c r="AI188" s="18"/>
      <c r="AJ188" s="21"/>
      <c r="AK188" s="4"/>
    </row>
    <row r="189" spans="1:37" ht="12.75" customHeight="1" x14ac:dyDescent="0.2">
      <c r="A189" s="47" t="s">
        <v>241</v>
      </c>
      <c r="B189" s="65" t="s">
        <v>334</v>
      </c>
      <c r="C189" s="37"/>
      <c r="D189" s="30"/>
      <c r="E189" s="37"/>
      <c r="F189" s="67"/>
      <c r="G189" s="39">
        <f t="shared" si="176"/>
        <v>0</v>
      </c>
      <c r="H189" s="39">
        <f t="shared" si="177"/>
        <v>0</v>
      </c>
      <c r="I189" s="188" t="str">
        <f t="shared" si="178"/>
        <v/>
      </c>
      <c r="J189" s="40"/>
      <c r="K189" s="40"/>
      <c r="L189" s="4" t="str">
        <f t="shared" si="179"/>
        <v>-</v>
      </c>
      <c r="M189" s="188" t="str">
        <f t="shared" si="142"/>
        <v/>
      </c>
      <c r="N189" s="40" t="s">
        <v>125</v>
      </c>
      <c r="O189" s="40" t="s">
        <v>125</v>
      </c>
      <c r="P189" s="4" t="str">
        <f t="shared" si="180"/>
        <v>-</v>
      </c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4" t="str">
        <f t="shared" si="181"/>
        <v>-</v>
      </c>
      <c r="AB189" s="4" t="str">
        <f t="shared" si="182"/>
        <v>-</v>
      </c>
      <c r="AC189" s="18" t="str">
        <f t="shared" si="183"/>
        <v>-</v>
      </c>
      <c r="AD189" s="21" t="str">
        <f t="shared" si="184"/>
        <v>-</v>
      </c>
      <c r="AE189" s="4" t="str">
        <f t="shared" si="185"/>
        <v>-</v>
      </c>
      <c r="AF189" s="4" t="str">
        <f t="shared" si="186"/>
        <v>-</v>
      </c>
      <c r="AH189" s="4" t="str">
        <f t="shared" si="187"/>
        <v>-</v>
      </c>
      <c r="AI189" s="18" t="str">
        <f t="shared" si="188"/>
        <v>-</v>
      </c>
      <c r="AJ189" s="21" t="str">
        <f t="shared" si="189"/>
        <v>-</v>
      </c>
      <c r="AK189" s="4" t="str">
        <f t="shared" si="190"/>
        <v>-</v>
      </c>
    </row>
    <row r="190" spans="1:37" ht="12.75" customHeight="1" x14ac:dyDescent="0.2">
      <c r="A190" s="47" t="s">
        <v>337</v>
      </c>
      <c r="B190" s="65" t="s">
        <v>336</v>
      </c>
      <c r="C190" s="37"/>
      <c r="D190" s="30"/>
      <c r="E190" s="37"/>
      <c r="F190" s="67"/>
      <c r="G190" s="39">
        <f t="shared" ref="G190:G201" si="191">E190+F190</f>
        <v>0</v>
      </c>
      <c r="H190" s="39">
        <f t="shared" ref="H190:H201" si="192">C190-G190</f>
        <v>0</v>
      </c>
      <c r="I190" s="188" t="str">
        <f t="shared" ref="I190:I201" si="193">IF(AND($C190="",$E190="",$F190=""),"",IF(AND(OR($C190&lt;&gt;"",$G190&lt;&gt;""),OR(J190="",K190="")),"Select values! -&gt;",""))</f>
        <v/>
      </c>
      <c r="J190" s="40"/>
      <c r="K190" s="40"/>
      <c r="L190" s="4" t="str">
        <f t="shared" ref="L190:L201" si="194">IF(J190=K190,"-", "Allocation change")</f>
        <v>-</v>
      </c>
      <c r="M190" s="188" t="str">
        <f t="shared" ref="M190:M197" si="195">IF(AND($C190="",$E190="",$F190=""),"",IF(AND(OR($C190&lt;&gt;"",$G190&lt;&gt;""),OR(N190="",O190="")),"Select values! -&gt;",""))</f>
        <v/>
      </c>
      <c r="N190" s="40" t="s">
        <v>125</v>
      </c>
      <c r="O190" s="40" t="s">
        <v>125</v>
      </c>
      <c r="P190" s="4" t="str">
        <f t="shared" ref="P190:P201" si="196">IF(N190=O190,"-","Origin change")</f>
        <v>-</v>
      </c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4" t="str">
        <f t="shared" si="181"/>
        <v>-</v>
      </c>
      <c r="AB190" s="4" t="str">
        <f t="shared" si="182"/>
        <v>-</v>
      </c>
      <c r="AC190" s="18" t="str">
        <f t="shared" si="183"/>
        <v>-</v>
      </c>
      <c r="AD190" s="21" t="str">
        <f t="shared" si="184"/>
        <v>-</v>
      </c>
      <c r="AE190" s="4" t="str">
        <f t="shared" si="185"/>
        <v>-</v>
      </c>
      <c r="AF190" s="4" t="str">
        <f t="shared" si="186"/>
        <v>-</v>
      </c>
      <c r="AH190" s="4" t="str">
        <f t="shared" si="187"/>
        <v>-</v>
      </c>
      <c r="AI190" s="18" t="str">
        <f t="shared" si="188"/>
        <v>-</v>
      </c>
      <c r="AJ190" s="21" t="str">
        <f t="shared" si="189"/>
        <v>-</v>
      </c>
      <c r="AK190" s="4" t="str">
        <f t="shared" si="190"/>
        <v>-</v>
      </c>
    </row>
    <row r="191" spans="1:37" ht="12.75" customHeight="1" x14ac:dyDescent="0.2">
      <c r="A191" s="47" t="s">
        <v>338</v>
      </c>
      <c r="B191" s="65" t="s">
        <v>339</v>
      </c>
      <c r="C191" s="37"/>
      <c r="D191" s="30"/>
      <c r="E191" s="37"/>
      <c r="F191" s="67"/>
      <c r="G191" s="39">
        <f t="shared" si="191"/>
        <v>0</v>
      </c>
      <c r="H191" s="39">
        <f t="shared" si="192"/>
        <v>0</v>
      </c>
      <c r="I191" s="188" t="str">
        <f t="shared" si="193"/>
        <v/>
      </c>
      <c r="J191" s="40"/>
      <c r="K191" s="40"/>
      <c r="L191" s="4" t="str">
        <f t="shared" si="194"/>
        <v>-</v>
      </c>
      <c r="M191" s="188" t="str">
        <f t="shared" si="195"/>
        <v/>
      </c>
      <c r="N191" s="40" t="s">
        <v>125</v>
      </c>
      <c r="O191" s="40" t="s">
        <v>125</v>
      </c>
      <c r="P191" s="4" t="str">
        <f t="shared" si="196"/>
        <v>-</v>
      </c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4" t="str">
        <f t="shared" si="181"/>
        <v>-</v>
      </c>
      <c r="AB191" s="4" t="str">
        <f t="shared" si="182"/>
        <v>-</v>
      </c>
      <c r="AC191" s="18" t="str">
        <f t="shared" si="183"/>
        <v>-</v>
      </c>
      <c r="AD191" s="21" t="str">
        <f t="shared" si="184"/>
        <v>-</v>
      </c>
      <c r="AE191" s="4" t="str">
        <f t="shared" si="185"/>
        <v>-</v>
      </c>
      <c r="AF191" s="4" t="str">
        <f t="shared" si="186"/>
        <v>-</v>
      </c>
      <c r="AH191" s="4" t="str">
        <f t="shared" si="187"/>
        <v>-</v>
      </c>
      <c r="AI191" s="18" t="str">
        <f t="shared" si="188"/>
        <v>-</v>
      </c>
      <c r="AJ191" s="21" t="str">
        <f t="shared" si="189"/>
        <v>-</v>
      </c>
      <c r="AK191" s="4" t="str">
        <f t="shared" si="190"/>
        <v>-</v>
      </c>
    </row>
    <row r="192" spans="1:37" ht="12.75" customHeight="1" x14ac:dyDescent="0.2">
      <c r="A192" s="47" t="s">
        <v>340</v>
      </c>
      <c r="B192" s="65" t="s">
        <v>341</v>
      </c>
      <c r="C192" s="37"/>
      <c r="D192" s="30"/>
      <c r="E192" s="37"/>
      <c r="F192" s="67"/>
      <c r="G192" s="39">
        <f t="shared" si="191"/>
        <v>0</v>
      </c>
      <c r="H192" s="39">
        <f t="shared" si="192"/>
        <v>0</v>
      </c>
      <c r="I192" s="188" t="str">
        <f t="shared" si="193"/>
        <v/>
      </c>
      <c r="J192" s="40"/>
      <c r="K192" s="40"/>
      <c r="L192" s="4" t="str">
        <f t="shared" si="194"/>
        <v>-</v>
      </c>
      <c r="M192" s="188" t="str">
        <f t="shared" si="195"/>
        <v/>
      </c>
      <c r="N192" s="40" t="s">
        <v>125</v>
      </c>
      <c r="O192" s="40" t="s">
        <v>125</v>
      </c>
      <c r="P192" s="4" t="str">
        <f t="shared" si="196"/>
        <v>-</v>
      </c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4" t="str">
        <f t="shared" si="181"/>
        <v>-</v>
      </c>
      <c r="AB192" s="4" t="str">
        <f t="shared" si="182"/>
        <v>-</v>
      </c>
      <c r="AC192" s="18" t="str">
        <f t="shared" si="183"/>
        <v>-</v>
      </c>
      <c r="AD192" s="21" t="str">
        <f t="shared" si="184"/>
        <v>-</v>
      </c>
      <c r="AE192" s="4" t="str">
        <f t="shared" si="185"/>
        <v>-</v>
      </c>
      <c r="AF192" s="4" t="str">
        <f t="shared" si="186"/>
        <v>-</v>
      </c>
      <c r="AH192" s="4" t="str">
        <f t="shared" si="187"/>
        <v>-</v>
      </c>
      <c r="AI192" s="18" t="str">
        <f t="shared" si="188"/>
        <v>-</v>
      </c>
      <c r="AJ192" s="21" t="str">
        <f t="shared" si="189"/>
        <v>-</v>
      </c>
      <c r="AK192" s="4" t="str">
        <f t="shared" si="190"/>
        <v>-</v>
      </c>
    </row>
    <row r="193" spans="1:37" ht="12.75" customHeight="1" x14ac:dyDescent="0.2">
      <c r="A193" s="47" t="s">
        <v>218</v>
      </c>
      <c r="B193" s="65" t="s">
        <v>242</v>
      </c>
      <c r="C193" s="37"/>
      <c r="D193" s="30"/>
      <c r="E193" s="37"/>
      <c r="F193" s="67"/>
      <c r="G193" s="39">
        <f t="shared" si="191"/>
        <v>0</v>
      </c>
      <c r="H193" s="39">
        <f t="shared" si="192"/>
        <v>0</v>
      </c>
      <c r="I193" s="188" t="str">
        <f t="shared" si="193"/>
        <v/>
      </c>
      <c r="J193" s="40"/>
      <c r="K193" s="40"/>
      <c r="L193" s="4" t="str">
        <f t="shared" si="194"/>
        <v>-</v>
      </c>
      <c r="M193" s="188" t="str">
        <f t="shared" si="195"/>
        <v/>
      </c>
      <c r="N193" s="40" t="s">
        <v>125</v>
      </c>
      <c r="O193" s="40" t="s">
        <v>125</v>
      </c>
      <c r="P193" s="4" t="str">
        <f t="shared" si="196"/>
        <v>-</v>
      </c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4" t="str">
        <f t="shared" si="181"/>
        <v>-</v>
      </c>
      <c r="AB193" s="4" t="str">
        <f t="shared" si="182"/>
        <v>-</v>
      </c>
      <c r="AC193" s="18" t="str">
        <f t="shared" si="183"/>
        <v>-</v>
      </c>
      <c r="AD193" s="21" t="str">
        <f t="shared" si="184"/>
        <v>-</v>
      </c>
      <c r="AE193" s="4" t="str">
        <f t="shared" si="185"/>
        <v>-</v>
      </c>
      <c r="AF193" s="4" t="str">
        <f t="shared" si="186"/>
        <v>-</v>
      </c>
      <c r="AH193" s="4" t="str">
        <f t="shared" si="187"/>
        <v>-</v>
      </c>
      <c r="AI193" s="18" t="str">
        <f t="shared" si="188"/>
        <v>-</v>
      </c>
      <c r="AJ193" s="21" t="str">
        <f t="shared" si="189"/>
        <v>-</v>
      </c>
      <c r="AK193" s="4" t="str">
        <f t="shared" si="190"/>
        <v>-</v>
      </c>
    </row>
    <row r="194" spans="1:37" ht="12.75" customHeight="1" x14ac:dyDescent="0.2">
      <c r="A194" s="47" t="s">
        <v>147</v>
      </c>
      <c r="B194" s="65" t="s">
        <v>122</v>
      </c>
      <c r="C194" s="37"/>
      <c r="D194" s="30"/>
      <c r="E194" s="37"/>
      <c r="F194" s="67"/>
      <c r="G194" s="39">
        <f t="shared" si="191"/>
        <v>0</v>
      </c>
      <c r="H194" s="39">
        <f t="shared" si="192"/>
        <v>0</v>
      </c>
      <c r="I194" s="188" t="str">
        <f t="shared" si="193"/>
        <v/>
      </c>
      <c r="J194" s="40"/>
      <c r="K194" s="40"/>
      <c r="L194" s="4" t="str">
        <f t="shared" si="194"/>
        <v>-</v>
      </c>
      <c r="M194" s="188" t="str">
        <f t="shared" si="195"/>
        <v/>
      </c>
      <c r="N194" s="40" t="s">
        <v>125</v>
      </c>
      <c r="O194" s="40" t="s">
        <v>125</v>
      </c>
      <c r="P194" s="4" t="str">
        <f t="shared" si="196"/>
        <v>-</v>
      </c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4" t="str">
        <f t="shared" si="181"/>
        <v>-</v>
      </c>
      <c r="AB194" s="4" t="str">
        <f t="shared" si="182"/>
        <v>-</v>
      </c>
      <c r="AC194" s="18" t="str">
        <f t="shared" si="183"/>
        <v>-</v>
      </c>
      <c r="AD194" s="21" t="str">
        <f t="shared" si="184"/>
        <v>-</v>
      </c>
      <c r="AE194" s="4" t="str">
        <f t="shared" si="185"/>
        <v>-</v>
      </c>
      <c r="AF194" s="4" t="str">
        <f t="shared" si="186"/>
        <v>-</v>
      </c>
      <c r="AH194" s="4" t="str">
        <f t="shared" si="187"/>
        <v>-</v>
      </c>
      <c r="AI194" s="18" t="str">
        <f t="shared" si="188"/>
        <v>-</v>
      </c>
      <c r="AJ194" s="21" t="str">
        <f t="shared" si="189"/>
        <v>-</v>
      </c>
      <c r="AK194" s="4" t="str">
        <f t="shared" si="190"/>
        <v>-</v>
      </c>
    </row>
    <row r="195" spans="1:37" ht="12.75" customHeight="1" x14ac:dyDescent="0.2">
      <c r="A195" s="47" t="s">
        <v>219</v>
      </c>
      <c r="B195" s="65" t="s">
        <v>32</v>
      </c>
      <c r="C195" s="37"/>
      <c r="D195" s="30"/>
      <c r="E195" s="37"/>
      <c r="F195" s="67"/>
      <c r="G195" s="39">
        <f t="shared" si="191"/>
        <v>0</v>
      </c>
      <c r="H195" s="39">
        <f t="shared" si="192"/>
        <v>0</v>
      </c>
      <c r="I195" s="188" t="str">
        <f t="shared" si="193"/>
        <v/>
      </c>
      <c r="J195" s="40"/>
      <c r="K195" s="40"/>
      <c r="L195" s="4" t="str">
        <f t="shared" si="194"/>
        <v>-</v>
      </c>
      <c r="M195" s="188" t="str">
        <f t="shared" si="195"/>
        <v/>
      </c>
      <c r="N195" s="40" t="s">
        <v>125</v>
      </c>
      <c r="O195" s="40" t="s">
        <v>125</v>
      </c>
      <c r="P195" s="4" t="str">
        <f t="shared" si="196"/>
        <v>-</v>
      </c>
      <c r="Q195" s="61"/>
      <c r="R195" s="61"/>
      <c r="S195" s="61"/>
      <c r="T195" s="61"/>
      <c r="U195" s="61"/>
      <c r="V195" s="61"/>
      <c r="W195" s="61"/>
      <c r="X195" s="61"/>
      <c r="Y195" s="61"/>
      <c r="Z195" s="61"/>
      <c r="AA195" s="4" t="str">
        <f t="shared" si="181"/>
        <v>-</v>
      </c>
      <c r="AB195" s="4" t="str">
        <f t="shared" si="182"/>
        <v>-</v>
      </c>
      <c r="AC195" s="18" t="str">
        <f t="shared" si="183"/>
        <v>-</v>
      </c>
      <c r="AD195" s="21" t="str">
        <f t="shared" si="184"/>
        <v>-</v>
      </c>
      <c r="AE195" s="4" t="str">
        <f t="shared" si="185"/>
        <v>-</v>
      </c>
      <c r="AF195" s="4" t="str">
        <f t="shared" si="186"/>
        <v>-</v>
      </c>
      <c r="AH195" s="4" t="str">
        <f t="shared" si="187"/>
        <v>-</v>
      </c>
      <c r="AI195" s="18" t="str">
        <f t="shared" si="188"/>
        <v>-</v>
      </c>
      <c r="AJ195" s="21" t="str">
        <f t="shared" si="189"/>
        <v>-</v>
      </c>
      <c r="AK195" s="4" t="str">
        <f t="shared" si="190"/>
        <v>-</v>
      </c>
    </row>
    <row r="196" spans="1:37" ht="12.75" customHeight="1" x14ac:dyDescent="0.2">
      <c r="A196" s="47" t="s">
        <v>243</v>
      </c>
      <c r="B196" s="65" t="s">
        <v>245</v>
      </c>
      <c r="C196" s="37"/>
      <c r="D196" s="30"/>
      <c r="E196" s="37"/>
      <c r="F196" s="67"/>
      <c r="G196" s="39">
        <f t="shared" si="191"/>
        <v>0</v>
      </c>
      <c r="H196" s="39">
        <f t="shared" si="192"/>
        <v>0</v>
      </c>
      <c r="I196" s="188" t="str">
        <f t="shared" si="193"/>
        <v/>
      </c>
      <c r="J196" s="40"/>
      <c r="K196" s="40"/>
      <c r="L196" s="4" t="str">
        <f t="shared" si="194"/>
        <v>-</v>
      </c>
      <c r="M196" s="188" t="str">
        <f t="shared" si="195"/>
        <v/>
      </c>
      <c r="N196" s="40" t="s">
        <v>125</v>
      </c>
      <c r="O196" s="40" t="s">
        <v>125</v>
      </c>
      <c r="P196" s="4" t="str">
        <f t="shared" si="196"/>
        <v>-</v>
      </c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4" t="str">
        <f t="shared" si="181"/>
        <v>-</v>
      </c>
      <c r="AB196" s="4" t="str">
        <f t="shared" si="182"/>
        <v>-</v>
      </c>
      <c r="AC196" s="18" t="str">
        <f t="shared" si="183"/>
        <v>-</v>
      </c>
      <c r="AD196" s="21" t="str">
        <f t="shared" si="184"/>
        <v>-</v>
      </c>
      <c r="AE196" s="4" t="str">
        <f t="shared" si="185"/>
        <v>-</v>
      </c>
      <c r="AF196" s="4" t="str">
        <f t="shared" si="186"/>
        <v>-</v>
      </c>
      <c r="AH196" s="4" t="str">
        <f t="shared" si="187"/>
        <v>-</v>
      </c>
      <c r="AI196" s="18" t="str">
        <f t="shared" si="188"/>
        <v>-</v>
      </c>
      <c r="AJ196" s="21" t="str">
        <f t="shared" si="189"/>
        <v>-</v>
      </c>
      <c r="AK196" s="4" t="str">
        <f t="shared" si="190"/>
        <v>-</v>
      </c>
    </row>
    <row r="197" spans="1:37" ht="12.75" customHeight="1" x14ac:dyDescent="0.2">
      <c r="A197" s="47" t="s">
        <v>244</v>
      </c>
      <c r="B197" s="65" t="s">
        <v>296</v>
      </c>
      <c r="C197" s="37"/>
      <c r="D197" s="30"/>
      <c r="E197" s="37"/>
      <c r="F197" s="67"/>
      <c r="G197" s="39">
        <f t="shared" si="191"/>
        <v>0</v>
      </c>
      <c r="H197" s="39">
        <f t="shared" si="192"/>
        <v>0</v>
      </c>
      <c r="I197" s="188" t="str">
        <f t="shared" si="193"/>
        <v/>
      </c>
      <c r="J197" s="40"/>
      <c r="K197" s="40"/>
      <c r="L197" s="4" t="str">
        <f t="shared" si="194"/>
        <v>-</v>
      </c>
      <c r="M197" s="188" t="str">
        <f t="shared" si="195"/>
        <v/>
      </c>
      <c r="N197" s="40" t="s">
        <v>125</v>
      </c>
      <c r="O197" s="40" t="s">
        <v>125</v>
      </c>
      <c r="P197" s="4" t="str">
        <f t="shared" si="196"/>
        <v>-</v>
      </c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4" t="str">
        <f t="shared" si="181"/>
        <v>-</v>
      </c>
      <c r="AB197" s="4" t="str">
        <f t="shared" si="182"/>
        <v>-</v>
      </c>
      <c r="AC197" s="18" t="str">
        <f t="shared" si="183"/>
        <v>-</v>
      </c>
      <c r="AD197" s="21" t="str">
        <f t="shared" si="184"/>
        <v>-</v>
      </c>
      <c r="AE197" s="4" t="str">
        <f t="shared" si="185"/>
        <v>-</v>
      </c>
      <c r="AF197" s="4" t="str">
        <f t="shared" si="186"/>
        <v>-</v>
      </c>
      <c r="AH197" s="4" t="str">
        <f t="shared" si="187"/>
        <v>-</v>
      </c>
      <c r="AI197" s="18" t="str">
        <f t="shared" si="188"/>
        <v>-</v>
      </c>
      <c r="AJ197" s="21" t="str">
        <f t="shared" si="189"/>
        <v>-</v>
      </c>
      <c r="AK197" s="4" t="str">
        <f t="shared" si="190"/>
        <v>-</v>
      </c>
    </row>
    <row r="198" spans="1:37" ht="12.75" customHeight="1" x14ac:dyDescent="0.2">
      <c r="A198" s="47"/>
      <c r="B198" s="65"/>
      <c r="C198" s="37"/>
      <c r="D198" s="30"/>
      <c r="E198" s="37"/>
      <c r="F198" s="67"/>
      <c r="G198" s="39">
        <f t="shared" si="191"/>
        <v>0</v>
      </c>
      <c r="H198" s="39">
        <f t="shared" si="192"/>
        <v>0</v>
      </c>
      <c r="I198" s="188" t="str">
        <f t="shared" si="193"/>
        <v/>
      </c>
      <c r="J198" s="40"/>
      <c r="K198" s="40"/>
      <c r="L198" s="4" t="str">
        <f t="shared" si="194"/>
        <v>-</v>
      </c>
      <c r="M198" s="188"/>
      <c r="N198" s="40" t="s">
        <v>125</v>
      </c>
      <c r="O198" s="40" t="s">
        <v>125</v>
      </c>
      <c r="P198" s="4" t="str">
        <f t="shared" si="196"/>
        <v>-</v>
      </c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4"/>
      <c r="AB198" s="4"/>
      <c r="AC198" s="18"/>
      <c r="AD198" s="21"/>
      <c r="AE198" s="4"/>
      <c r="AF198" s="4"/>
      <c r="AH198" s="4"/>
      <c r="AI198" s="18"/>
      <c r="AJ198" s="21"/>
      <c r="AK198" s="4"/>
    </row>
    <row r="199" spans="1:37" ht="12.75" customHeight="1" x14ac:dyDescent="0.2">
      <c r="A199" s="47"/>
      <c r="B199" s="65"/>
      <c r="C199" s="37"/>
      <c r="D199" s="30"/>
      <c r="E199" s="37"/>
      <c r="F199" s="67"/>
      <c r="G199" s="39">
        <f t="shared" si="191"/>
        <v>0</v>
      </c>
      <c r="H199" s="39">
        <f t="shared" si="192"/>
        <v>0</v>
      </c>
      <c r="I199" s="188" t="str">
        <f t="shared" si="193"/>
        <v/>
      </c>
      <c r="J199" s="40"/>
      <c r="K199" s="40"/>
      <c r="L199" s="4" t="str">
        <f t="shared" si="194"/>
        <v>-</v>
      </c>
      <c r="M199" s="188"/>
      <c r="N199" s="40" t="s">
        <v>125</v>
      </c>
      <c r="O199" s="40" t="s">
        <v>125</v>
      </c>
      <c r="P199" s="4" t="str">
        <f t="shared" si="196"/>
        <v>-</v>
      </c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4"/>
      <c r="AB199" s="4"/>
      <c r="AC199" s="18"/>
      <c r="AD199" s="21"/>
      <c r="AE199" s="4"/>
      <c r="AF199" s="4"/>
      <c r="AH199" s="4"/>
      <c r="AI199" s="18"/>
      <c r="AJ199" s="21"/>
      <c r="AK199" s="4"/>
    </row>
    <row r="200" spans="1:37" ht="12.75" customHeight="1" x14ac:dyDescent="0.2">
      <c r="A200" s="47"/>
      <c r="B200" s="65"/>
      <c r="C200" s="37"/>
      <c r="D200" s="30"/>
      <c r="E200" s="37"/>
      <c r="F200" s="67"/>
      <c r="G200" s="39">
        <f t="shared" si="191"/>
        <v>0</v>
      </c>
      <c r="H200" s="39">
        <f t="shared" si="192"/>
        <v>0</v>
      </c>
      <c r="I200" s="188" t="str">
        <f t="shared" si="193"/>
        <v/>
      </c>
      <c r="J200" s="40"/>
      <c r="K200" s="40"/>
      <c r="L200" s="4" t="str">
        <f t="shared" si="194"/>
        <v>-</v>
      </c>
      <c r="M200" s="188"/>
      <c r="N200" s="40" t="s">
        <v>125</v>
      </c>
      <c r="O200" s="40" t="s">
        <v>125</v>
      </c>
      <c r="P200" s="4" t="str">
        <f t="shared" si="196"/>
        <v>-</v>
      </c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4"/>
      <c r="AB200" s="4"/>
      <c r="AC200" s="18"/>
      <c r="AD200" s="21"/>
      <c r="AE200" s="4"/>
      <c r="AF200" s="4"/>
      <c r="AH200" s="4"/>
      <c r="AI200" s="18"/>
      <c r="AJ200" s="21"/>
      <c r="AK200" s="4"/>
    </row>
    <row r="201" spans="1:37" ht="12.75" customHeight="1" x14ac:dyDescent="0.2">
      <c r="A201" s="47"/>
      <c r="B201" s="261"/>
      <c r="C201" s="37"/>
      <c r="D201" s="30"/>
      <c r="E201" s="37"/>
      <c r="F201" s="67"/>
      <c r="G201" s="39">
        <f t="shared" si="191"/>
        <v>0</v>
      </c>
      <c r="H201" s="39">
        <f t="shared" si="192"/>
        <v>0</v>
      </c>
      <c r="I201" s="188" t="str">
        <f t="shared" si="193"/>
        <v/>
      </c>
      <c r="J201" s="40"/>
      <c r="K201" s="40"/>
      <c r="L201" s="4" t="str">
        <f t="shared" si="194"/>
        <v>-</v>
      </c>
      <c r="M201" s="188"/>
      <c r="N201" s="40" t="s">
        <v>125</v>
      </c>
      <c r="O201" s="40" t="s">
        <v>125</v>
      </c>
      <c r="P201" s="4" t="str">
        <f t="shared" si="196"/>
        <v>-</v>
      </c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4"/>
      <c r="AB201" s="4"/>
      <c r="AC201" s="18"/>
      <c r="AD201" s="21"/>
      <c r="AE201" s="4"/>
      <c r="AF201" s="4"/>
      <c r="AH201" s="4"/>
      <c r="AI201" s="18"/>
      <c r="AJ201" s="21"/>
      <c r="AK201" s="4"/>
    </row>
    <row r="202" spans="1:37" ht="12.75" customHeight="1" x14ac:dyDescent="0.2">
      <c r="A202" s="47" t="s">
        <v>148</v>
      </c>
      <c r="B202" s="65" t="s">
        <v>77</v>
      </c>
      <c r="C202" s="37"/>
      <c r="D202" s="30"/>
      <c r="E202" s="37"/>
      <c r="F202" s="67"/>
      <c r="G202" s="39">
        <f>E202+F202</f>
        <v>0</v>
      </c>
      <c r="H202" s="39">
        <f>C202-G202</f>
        <v>0</v>
      </c>
      <c r="I202" s="188" t="str">
        <f>IF(AND($C202="",$E202="",$F202=""),"",IF(AND(OR($C202&lt;&gt;"",$G202&lt;&gt;""),OR(J202="",K202="")),"Select values! -&gt;",""))</f>
        <v/>
      </c>
      <c r="J202" s="40"/>
      <c r="K202" s="40"/>
      <c r="L202" s="4" t="str">
        <f>IF(J202=K202,"-", "Allocation change")</f>
        <v>-</v>
      </c>
      <c r="M202" s="188" t="str">
        <f t="shared" si="142"/>
        <v/>
      </c>
      <c r="N202" s="40" t="s">
        <v>125</v>
      </c>
      <c r="O202" s="40" t="s">
        <v>125</v>
      </c>
      <c r="P202" s="4" t="str">
        <f>IF(N202=O202,"-","Origin change")</f>
        <v>-</v>
      </c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4" t="str">
        <f t="shared" si="181"/>
        <v>-</v>
      </c>
      <c r="AB202" s="4" t="str">
        <f t="shared" si="182"/>
        <v>-</v>
      </c>
      <c r="AC202" s="18" t="str">
        <f t="shared" si="183"/>
        <v>-</v>
      </c>
      <c r="AD202" s="21" t="str">
        <f t="shared" si="184"/>
        <v>-</v>
      </c>
      <c r="AE202" s="4" t="str">
        <f t="shared" si="185"/>
        <v>-</v>
      </c>
      <c r="AF202" s="4" t="str">
        <f t="shared" si="186"/>
        <v>-</v>
      </c>
      <c r="AH202" s="4" t="str">
        <f t="shared" si="187"/>
        <v>-</v>
      </c>
      <c r="AI202" s="18" t="str">
        <f t="shared" si="188"/>
        <v>-</v>
      </c>
      <c r="AJ202" s="21" t="str">
        <f t="shared" si="189"/>
        <v>-</v>
      </c>
      <c r="AK202" s="4" t="str">
        <f t="shared" si="190"/>
        <v>-</v>
      </c>
    </row>
    <row r="203" spans="1:37" ht="12.75" customHeight="1" x14ac:dyDescent="0.2">
      <c r="A203" s="47"/>
      <c r="B203" s="65"/>
      <c r="C203" s="37"/>
      <c r="D203" s="30"/>
      <c r="E203" s="37"/>
      <c r="F203" s="67"/>
      <c r="G203" s="39">
        <f>E203+F203</f>
        <v>0</v>
      </c>
      <c r="H203" s="39">
        <f>C203-G203</f>
        <v>0</v>
      </c>
      <c r="I203" s="188" t="str">
        <f>IF(AND($C203="",$E203="",$F203=""),"",IF(AND(OR($C203&lt;&gt;"",$G203&lt;&gt;""),OR(J203="",K203="")),"Select values! -&gt;",""))</f>
        <v/>
      </c>
      <c r="J203" s="40"/>
      <c r="K203" s="40"/>
      <c r="L203" s="4" t="str">
        <f>IF(J203=K203,"-", "Allocation change")</f>
        <v>-</v>
      </c>
      <c r="M203" s="188" t="str">
        <f t="shared" si="142"/>
        <v/>
      </c>
      <c r="N203" s="40" t="s">
        <v>125</v>
      </c>
      <c r="O203" s="40" t="s">
        <v>125</v>
      </c>
      <c r="P203" s="4" t="str">
        <f>IF(N203=O203,"-","Origin change")</f>
        <v>-</v>
      </c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4" t="str">
        <f t="shared" si="181"/>
        <v>-</v>
      </c>
      <c r="AB203" s="4" t="str">
        <f t="shared" si="182"/>
        <v>-</v>
      </c>
      <c r="AC203" s="18" t="str">
        <f t="shared" si="183"/>
        <v>-</v>
      </c>
      <c r="AD203" s="21" t="str">
        <f t="shared" si="184"/>
        <v>-</v>
      </c>
      <c r="AE203" s="4" t="str">
        <f t="shared" si="185"/>
        <v>-</v>
      </c>
      <c r="AF203" s="4" t="str">
        <f t="shared" si="186"/>
        <v>-</v>
      </c>
      <c r="AH203" s="4" t="str">
        <f t="shared" si="187"/>
        <v>-</v>
      </c>
      <c r="AI203" s="18" t="str">
        <f t="shared" si="188"/>
        <v>-</v>
      </c>
      <c r="AJ203" s="21" t="str">
        <f t="shared" si="189"/>
        <v>-</v>
      </c>
      <c r="AK203" s="4" t="str">
        <f t="shared" si="190"/>
        <v>-</v>
      </c>
    </row>
    <row r="204" spans="1:37" s="28" customFormat="1" ht="12.75" customHeight="1" x14ac:dyDescent="0.2">
      <c r="A204" s="33">
        <v>14</v>
      </c>
      <c r="B204" s="66" t="s">
        <v>335</v>
      </c>
      <c r="C204" s="42">
        <f>ROUND(SUM(C184:C203),0)</f>
        <v>0</v>
      </c>
      <c r="D204" s="63"/>
      <c r="E204" s="42">
        <f>ROUND(SUM(E184:E203),0)</f>
        <v>0</v>
      </c>
      <c r="F204" s="68">
        <f>ROUND(SUM(F184:F203),0)</f>
        <v>0</v>
      </c>
      <c r="G204" s="42">
        <f>ROUND(SUM(G184:G203),0)</f>
        <v>0</v>
      </c>
      <c r="H204" s="42">
        <f>SUM(H184:H203)</f>
        <v>0</v>
      </c>
      <c r="I204" s="188"/>
      <c r="M204" s="188"/>
      <c r="AA204" s="5">
        <f t="shared" ref="AA204:AF204" si="197">ROUND(SUM(AA184:AA203),0)</f>
        <v>0</v>
      </c>
      <c r="AB204" s="5">
        <f t="shared" si="197"/>
        <v>0</v>
      </c>
      <c r="AC204" s="19">
        <f t="shared" si="197"/>
        <v>0</v>
      </c>
      <c r="AD204" s="22">
        <f t="shared" si="197"/>
        <v>0</v>
      </c>
      <c r="AE204" s="5">
        <f t="shared" si="197"/>
        <v>0</v>
      </c>
      <c r="AF204" s="5">
        <f t="shared" si="197"/>
        <v>0</v>
      </c>
      <c r="AH204" s="5">
        <f>ROUND(SUM(AH184:AH203),0)</f>
        <v>0</v>
      </c>
      <c r="AI204" s="19">
        <f>ROUND(SUM(AI184:AI203),0)</f>
        <v>0</v>
      </c>
      <c r="AJ204" s="22">
        <f>ROUND(SUM(AJ184:AJ203),0)</f>
        <v>0</v>
      </c>
      <c r="AK204" s="5">
        <f>ROUND(SUM(AK184:AK203),0)</f>
        <v>0</v>
      </c>
    </row>
    <row r="205" spans="1:37" ht="12.75" customHeight="1" x14ac:dyDescent="0.2">
      <c r="B205" s="29"/>
      <c r="C205" s="30"/>
      <c r="D205" s="30"/>
      <c r="E205" s="30"/>
      <c r="F205" s="43"/>
      <c r="G205" s="31"/>
      <c r="H205" s="31"/>
      <c r="I205" s="188"/>
      <c r="M205" s="188"/>
    </row>
    <row r="206" spans="1:37" ht="12.75" customHeight="1" thickBot="1" x14ac:dyDescent="0.25">
      <c r="B206" s="29"/>
      <c r="C206" s="30"/>
      <c r="D206" s="30"/>
      <c r="E206" s="30"/>
      <c r="F206" s="43"/>
      <c r="G206" s="31"/>
      <c r="H206" s="31"/>
      <c r="I206" s="188"/>
      <c r="M206" s="188"/>
    </row>
    <row r="207" spans="1:37" ht="14.25" customHeight="1" thickBot="1" x14ac:dyDescent="0.25">
      <c r="A207" s="299" t="s">
        <v>86</v>
      </c>
      <c r="B207" s="300"/>
      <c r="C207" s="300"/>
      <c r="D207" s="300"/>
      <c r="E207" s="300"/>
      <c r="F207" s="300"/>
      <c r="G207" s="300"/>
      <c r="H207" s="301"/>
      <c r="I207" s="188"/>
      <c r="M207" s="188"/>
    </row>
    <row r="208" spans="1:37" ht="12.75" customHeight="1" x14ac:dyDescent="0.2">
      <c r="B208" s="293"/>
      <c r="C208" s="294"/>
      <c r="D208" s="294"/>
      <c r="E208" s="294"/>
      <c r="F208" s="294"/>
      <c r="G208" s="294"/>
      <c r="H208" s="294"/>
      <c r="I208" s="294"/>
      <c r="J208" s="294"/>
      <c r="K208" s="294"/>
      <c r="L208" s="294"/>
      <c r="M208" s="294"/>
      <c r="N208" s="294"/>
      <c r="O208" s="294"/>
      <c r="P208" s="295"/>
    </row>
    <row r="209" spans="1:37" s="28" customFormat="1" ht="12.75" customHeight="1" x14ac:dyDescent="0.2">
      <c r="A209" s="33">
        <v>15</v>
      </c>
      <c r="B209" s="304" t="s">
        <v>297</v>
      </c>
      <c r="C209" s="305"/>
      <c r="D209" s="305"/>
      <c r="E209" s="305"/>
      <c r="F209" s="305"/>
      <c r="G209" s="305"/>
      <c r="H209" s="306"/>
      <c r="I209" s="188"/>
      <c r="M209" s="188"/>
      <c r="AA209" s="3" t="s">
        <v>91</v>
      </c>
      <c r="AB209" s="3" t="s">
        <v>92</v>
      </c>
      <c r="AC209" s="17" t="s">
        <v>93</v>
      </c>
      <c r="AD209" s="20" t="s">
        <v>91</v>
      </c>
      <c r="AE209" s="3" t="s">
        <v>92</v>
      </c>
      <c r="AF209" s="3" t="s">
        <v>93</v>
      </c>
      <c r="AH209" s="3" t="s">
        <v>125</v>
      </c>
      <c r="AI209" s="17" t="s">
        <v>226</v>
      </c>
      <c r="AJ209" s="20" t="s">
        <v>125</v>
      </c>
      <c r="AK209" s="3" t="s">
        <v>226</v>
      </c>
    </row>
    <row r="210" spans="1:37" ht="12.75" customHeight="1" x14ac:dyDescent="0.2">
      <c r="B210" s="290" t="s">
        <v>303</v>
      </c>
      <c r="C210" s="291"/>
      <c r="D210" s="291"/>
      <c r="E210" s="291"/>
      <c r="F210" s="291"/>
      <c r="G210" s="291"/>
      <c r="H210" s="291"/>
      <c r="I210" s="291"/>
      <c r="J210" s="291"/>
      <c r="K210" s="291"/>
      <c r="L210" s="291"/>
      <c r="M210" s="291"/>
      <c r="N210" s="291"/>
      <c r="O210" s="291"/>
      <c r="P210" s="292"/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4" t="str">
        <f t="shared" ref="AA210:AA219" si="198">IF(J210="Internal",C210,"-")</f>
        <v>-</v>
      </c>
      <c r="AB210" s="4" t="str">
        <f t="shared" ref="AB210:AB219" si="199">IF(J210="Related",C210,"-")</f>
        <v>-</v>
      </c>
      <c r="AC210" s="18" t="str">
        <f t="shared" ref="AC210:AC219" si="200">IF(J210="External",C210,"-")</f>
        <v>-</v>
      </c>
      <c r="AD210" s="21" t="str">
        <f t="shared" ref="AD210:AD218" si="201">IF(K210="Internal",G210,"-")</f>
        <v>-</v>
      </c>
      <c r="AE210" s="4" t="str">
        <f t="shared" ref="AE210:AE218" si="202">IF(K210="Related",G210,"-")</f>
        <v>-</v>
      </c>
      <c r="AF210" s="4" t="str">
        <f t="shared" ref="AF210:AF218" si="203">IF(K210="External",G210,"-")</f>
        <v>-</v>
      </c>
      <c r="AH210" s="4" t="str">
        <f t="shared" ref="AH210:AH219" si="204">IF($N210="Canadian",IF($C210="","-",$C210),"-")</f>
        <v>-</v>
      </c>
      <c r="AI210" s="18" t="str">
        <f t="shared" ref="AI210:AI219" si="205">IF($N210="Non-Canadian",IF($C210="","-",$C210),"-")</f>
        <v>-</v>
      </c>
      <c r="AJ210" s="21" t="str">
        <f t="shared" ref="AJ210:AJ219" si="206">IF($O210="Canadian",IF($G210=0,"-",$G210),"-")</f>
        <v>-</v>
      </c>
      <c r="AK210" s="4" t="str">
        <f t="shared" ref="AK210:AK219" si="207">IF($O210="Non-Canadian",IF($G210=0,"-",$G210),"-")</f>
        <v>-</v>
      </c>
    </row>
    <row r="211" spans="1:37" ht="12.75" customHeight="1" x14ac:dyDescent="0.2">
      <c r="A211" s="47" t="s">
        <v>152</v>
      </c>
      <c r="B211" s="65" t="s">
        <v>342</v>
      </c>
      <c r="C211" s="37"/>
      <c r="D211" s="30"/>
      <c r="E211" s="37"/>
      <c r="F211" s="67"/>
      <c r="G211" s="39">
        <f t="shared" ref="G211:G219" si="208">E211+F211</f>
        <v>0</v>
      </c>
      <c r="H211" s="39">
        <f t="shared" ref="H211:H219" si="209">C211-G211</f>
        <v>0</v>
      </c>
      <c r="I211" s="188" t="str">
        <f t="shared" ref="I211:I219" si="210">IF(AND($C211="",$E211="",$F211=""),"",IF(AND(OR($C211&lt;&gt;"",$G211&lt;&gt;""),OR(J211="",K211="")),"Select values! -&gt;",""))</f>
        <v/>
      </c>
      <c r="J211" s="40"/>
      <c r="K211" s="40"/>
      <c r="L211" s="4" t="str">
        <f t="shared" ref="L211:L218" si="211">IF(J211=K211,"-", "Allocation change")</f>
        <v>-</v>
      </c>
      <c r="M211" s="188" t="str">
        <f t="shared" ref="M211:M228" si="212">IF(AND($C211="",$E211="",$F211=""),"",IF(AND(OR($C211&lt;&gt;"",$G211&lt;&gt;""),OR(N211="",O211="")),"Select values! -&gt;",""))</f>
        <v/>
      </c>
      <c r="N211" s="40" t="s">
        <v>125</v>
      </c>
      <c r="O211" s="40" t="s">
        <v>125</v>
      </c>
      <c r="P211" s="4" t="str">
        <f t="shared" ref="P211:P219" si="213">IF(N211=O211,"-","Origin change")</f>
        <v>-</v>
      </c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4" t="str">
        <f t="shared" si="198"/>
        <v>-</v>
      </c>
      <c r="AB211" s="4" t="str">
        <f t="shared" si="199"/>
        <v>-</v>
      </c>
      <c r="AC211" s="18" t="str">
        <f t="shared" si="200"/>
        <v>-</v>
      </c>
      <c r="AD211" s="21" t="str">
        <f t="shared" si="201"/>
        <v>-</v>
      </c>
      <c r="AE211" s="4" t="str">
        <f t="shared" si="202"/>
        <v>-</v>
      </c>
      <c r="AF211" s="4" t="str">
        <f t="shared" si="203"/>
        <v>-</v>
      </c>
      <c r="AH211" s="4" t="str">
        <f t="shared" si="204"/>
        <v>-</v>
      </c>
      <c r="AI211" s="18" t="str">
        <f t="shared" si="205"/>
        <v>-</v>
      </c>
      <c r="AJ211" s="21" t="str">
        <f t="shared" si="206"/>
        <v>-</v>
      </c>
      <c r="AK211" s="4" t="str">
        <f t="shared" si="207"/>
        <v>-</v>
      </c>
    </row>
    <row r="212" spans="1:37" ht="12.75" customHeight="1" x14ac:dyDescent="0.2">
      <c r="A212" s="47" t="s">
        <v>343</v>
      </c>
      <c r="B212" s="65" t="s">
        <v>344</v>
      </c>
      <c r="C212" s="37"/>
      <c r="D212" s="30"/>
      <c r="E212" s="37"/>
      <c r="F212" s="67"/>
      <c r="G212" s="39">
        <f t="shared" si="208"/>
        <v>0</v>
      </c>
      <c r="H212" s="39">
        <f t="shared" si="209"/>
        <v>0</v>
      </c>
      <c r="I212" s="188" t="str">
        <f t="shared" si="210"/>
        <v/>
      </c>
      <c r="J212" s="40"/>
      <c r="K212" s="40"/>
      <c r="L212" s="4" t="str">
        <f t="shared" si="211"/>
        <v>-</v>
      </c>
      <c r="M212" s="188" t="str">
        <f t="shared" si="212"/>
        <v/>
      </c>
      <c r="N212" s="40" t="s">
        <v>125</v>
      </c>
      <c r="O212" s="40" t="s">
        <v>125</v>
      </c>
      <c r="P212" s="4" t="str">
        <f t="shared" si="213"/>
        <v>-</v>
      </c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4" t="str">
        <f t="shared" si="198"/>
        <v>-</v>
      </c>
      <c r="AB212" s="4" t="str">
        <f t="shared" si="199"/>
        <v>-</v>
      </c>
      <c r="AC212" s="18" t="str">
        <f t="shared" si="200"/>
        <v>-</v>
      </c>
      <c r="AD212" s="21" t="str">
        <f t="shared" si="201"/>
        <v>-</v>
      </c>
      <c r="AE212" s="4" t="str">
        <f t="shared" si="202"/>
        <v>-</v>
      </c>
      <c r="AF212" s="4" t="str">
        <f t="shared" si="203"/>
        <v>-</v>
      </c>
      <c r="AH212" s="4" t="str">
        <f t="shared" si="204"/>
        <v>-</v>
      </c>
      <c r="AI212" s="18" t="str">
        <f t="shared" si="205"/>
        <v>-</v>
      </c>
      <c r="AJ212" s="21" t="str">
        <f t="shared" si="206"/>
        <v>-</v>
      </c>
      <c r="AK212" s="4" t="str">
        <f t="shared" si="207"/>
        <v>-</v>
      </c>
    </row>
    <row r="213" spans="1:37" ht="12.75" customHeight="1" x14ac:dyDescent="0.2">
      <c r="A213" s="47" t="s">
        <v>220</v>
      </c>
      <c r="B213" s="65" t="s">
        <v>33</v>
      </c>
      <c r="C213" s="37"/>
      <c r="D213" s="30"/>
      <c r="E213" s="37"/>
      <c r="F213" s="67"/>
      <c r="G213" s="39">
        <f t="shared" si="208"/>
        <v>0</v>
      </c>
      <c r="H213" s="39">
        <f t="shared" si="209"/>
        <v>0</v>
      </c>
      <c r="I213" s="188" t="str">
        <f t="shared" si="210"/>
        <v/>
      </c>
      <c r="J213" s="40"/>
      <c r="K213" s="40"/>
      <c r="L213" s="4" t="str">
        <f t="shared" si="211"/>
        <v>-</v>
      </c>
      <c r="M213" s="188" t="str">
        <f t="shared" si="212"/>
        <v/>
      </c>
      <c r="N213" s="40" t="s">
        <v>125</v>
      </c>
      <c r="O213" s="40" t="s">
        <v>125</v>
      </c>
      <c r="P213" s="4" t="str">
        <f t="shared" si="213"/>
        <v>-</v>
      </c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4" t="str">
        <f t="shared" si="198"/>
        <v>-</v>
      </c>
      <c r="AB213" s="4" t="str">
        <f t="shared" si="199"/>
        <v>-</v>
      </c>
      <c r="AC213" s="18" t="str">
        <f t="shared" si="200"/>
        <v>-</v>
      </c>
      <c r="AD213" s="21" t="str">
        <f t="shared" si="201"/>
        <v>-</v>
      </c>
      <c r="AE213" s="4" t="str">
        <f t="shared" si="202"/>
        <v>-</v>
      </c>
      <c r="AF213" s="4" t="str">
        <f t="shared" si="203"/>
        <v>-</v>
      </c>
      <c r="AH213" s="4" t="str">
        <f t="shared" si="204"/>
        <v>-</v>
      </c>
      <c r="AI213" s="18" t="str">
        <f t="shared" si="205"/>
        <v>-</v>
      </c>
      <c r="AJ213" s="21" t="str">
        <f t="shared" si="206"/>
        <v>-</v>
      </c>
      <c r="AK213" s="4" t="str">
        <f t="shared" si="207"/>
        <v>-</v>
      </c>
    </row>
    <row r="214" spans="1:37" ht="12.75" customHeight="1" x14ac:dyDescent="0.2">
      <c r="A214" s="47" t="s">
        <v>149</v>
      </c>
      <c r="B214" s="65" t="s">
        <v>34</v>
      </c>
      <c r="C214" s="37"/>
      <c r="D214" s="30"/>
      <c r="E214" s="37"/>
      <c r="F214" s="67"/>
      <c r="G214" s="39">
        <f t="shared" si="208"/>
        <v>0</v>
      </c>
      <c r="H214" s="39">
        <f t="shared" si="209"/>
        <v>0</v>
      </c>
      <c r="I214" s="188" t="str">
        <f t="shared" si="210"/>
        <v/>
      </c>
      <c r="J214" s="40"/>
      <c r="K214" s="40"/>
      <c r="L214" s="4" t="str">
        <f t="shared" si="211"/>
        <v>-</v>
      </c>
      <c r="M214" s="188" t="str">
        <f t="shared" si="212"/>
        <v/>
      </c>
      <c r="N214" s="40" t="s">
        <v>125</v>
      </c>
      <c r="O214" s="40" t="s">
        <v>125</v>
      </c>
      <c r="P214" s="4" t="str">
        <f t="shared" si="213"/>
        <v>-</v>
      </c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4" t="str">
        <f t="shared" si="198"/>
        <v>-</v>
      </c>
      <c r="AB214" s="4" t="str">
        <f t="shared" si="199"/>
        <v>-</v>
      </c>
      <c r="AC214" s="18" t="str">
        <f t="shared" si="200"/>
        <v>-</v>
      </c>
      <c r="AD214" s="21" t="str">
        <f t="shared" si="201"/>
        <v>-</v>
      </c>
      <c r="AE214" s="4" t="str">
        <f t="shared" si="202"/>
        <v>-</v>
      </c>
      <c r="AF214" s="4" t="str">
        <f t="shared" si="203"/>
        <v>-</v>
      </c>
      <c r="AH214" s="4" t="str">
        <f t="shared" si="204"/>
        <v>-</v>
      </c>
      <c r="AI214" s="18" t="str">
        <f t="shared" si="205"/>
        <v>-</v>
      </c>
      <c r="AJ214" s="21" t="str">
        <f t="shared" si="206"/>
        <v>-</v>
      </c>
      <c r="AK214" s="4" t="str">
        <f t="shared" si="207"/>
        <v>-</v>
      </c>
    </row>
    <row r="215" spans="1:37" ht="12.75" customHeight="1" x14ac:dyDescent="0.2">
      <c r="A215" s="47"/>
      <c r="B215" s="65"/>
      <c r="C215" s="37"/>
      <c r="D215" s="30"/>
      <c r="E215" s="37"/>
      <c r="F215" s="67"/>
      <c r="G215" s="39">
        <f t="shared" si="208"/>
        <v>0</v>
      </c>
      <c r="H215" s="39">
        <f t="shared" si="209"/>
        <v>0</v>
      </c>
      <c r="I215" s="188" t="str">
        <f t="shared" si="210"/>
        <v/>
      </c>
      <c r="J215" s="40"/>
      <c r="K215" s="40"/>
      <c r="L215" s="4" t="str">
        <f t="shared" si="211"/>
        <v>-</v>
      </c>
      <c r="M215" s="188" t="str">
        <f t="shared" si="212"/>
        <v/>
      </c>
      <c r="N215" s="40" t="s">
        <v>125</v>
      </c>
      <c r="O215" s="40" t="s">
        <v>125</v>
      </c>
      <c r="P215" s="4" t="str">
        <f t="shared" si="213"/>
        <v>-</v>
      </c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4"/>
      <c r="AB215" s="4"/>
      <c r="AC215" s="18"/>
      <c r="AD215" s="21"/>
      <c r="AE215" s="4"/>
      <c r="AF215" s="4"/>
      <c r="AH215" s="4"/>
      <c r="AI215" s="18"/>
      <c r="AJ215" s="21"/>
      <c r="AK215" s="4"/>
    </row>
    <row r="216" spans="1:37" ht="12.75" customHeight="1" x14ac:dyDescent="0.2">
      <c r="A216" s="47" t="s">
        <v>221</v>
      </c>
      <c r="B216" s="65" t="s">
        <v>35</v>
      </c>
      <c r="C216" s="37"/>
      <c r="D216" s="30"/>
      <c r="E216" s="37"/>
      <c r="F216" s="67"/>
      <c r="G216" s="39">
        <f t="shared" si="208"/>
        <v>0</v>
      </c>
      <c r="H216" s="39">
        <f t="shared" si="209"/>
        <v>0</v>
      </c>
      <c r="I216" s="188" t="str">
        <f t="shared" si="210"/>
        <v/>
      </c>
      <c r="J216" s="40"/>
      <c r="K216" s="40"/>
      <c r="L216" s="4" t="str">
        <f t="shared" si="211"/>
        <v>-</v>
      </c>
      <c r="M216" s="188" t="str">
        <f t="shared" si="212"/>
        <v/>
      </c>
      <c r="N216" s="40" t="s">
        <v>125</v>
      </c>
      <c r="O216" s="40" t="s">
        <v>125</v>
      </c>
      <c r="P216" s="4" t="str">
        <f t="shared" si="213"/>
        <v>-</v>
      </c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4" t="str">
        <f t="shared" si="198"/>
        <v>-</v>
      </c>
      <c r="AB216" s="4" t="str">
        <f t="shared" si="199"/>
        <v>-</v>
      </c>
      <c r="AC216" s="18" t="str">
        <f t="shared" si="200"/>
        <v>-</v>
      </c>
      <c r="AD216" s="21" t="str">
        <f t="shared" si="201"/>
        <v>-</v>
      </c>
      <c r="AE216" s="4" t="str">
        <f t="shared" si="202"/>
        <v>-</v>
      </c>
      <c r="AF216" s="4" t="str">
        <f t="shared" si="203"/>
        <v>-</v>
      </c>
      <c r="AH216" s="4" t="str">
        <f t="shared" si="204"/>
        <v>-</v>
      </c>
      <c r="AI216" s="18" t="str">
        <f t="shared" si="205"/>
        <v>-</v>
      </c>
      <c r="AJ216" s="21" t="str">
        <f t="shared" si="206"/>
        <v>-</v>
      </c>
      <c r="AK216" s="4" t="str">
        <f t="shared" si="207"/>
        <v>-</v>
      </c>
    </row>
    <row r="217" spans="1:37" ht="12.75" customHeight="1" x14ac:dyDescent="0.2">
      <c r="A217" s="47" t="s">
        <v>150</v>
      </c>
      <c r="B217" s="65" t="s">
        <v>36</v>
      </c>
      <c r="C217" s="37"/>
      <c r="D217" s="30"/>
      <c r="E217" s="37"/>
      <c r="F217" s="67"/>
      <c r="G217" s="39">
        <f t="shared" si="208"/>
        <v>0</v>
      </c>
      <c r="H217" s="39">
        <f t="shared" si="209"/>
        <v>0</v>
      </c>
      <c r="I217" s="188" t="str">
        <f t="shared" si="210"/>
        <v/>
      </c>
      <c r="J217" s="40"/>
      <c r="K217" s="40"/>
      <c r="L217" s="4" t="str">
        <f t="shared" si="211"/>
        <v>-</v>
      </c>
      <c r="M217" s="188" t="str">
        <f t="shared" si="212"/>
        <v/>
      </c>
      <c r="N217" s="40" t="s">
        <v>125</v>
      </c>
      <c r="O217" s="40" t="s">
        <v>125</v>
      </c>
      <c r="P217" s="4" t="str">
        <f t="shared" si="213"/>
        <v>-</v>
      </c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4" t="str">
        <f t="shared" si="198"/>
        <v>-</v>
      </c>
      <c r="AB217" s="4" t="str">
        <f t="shared" si="199"/>
        <v>-</v>
      </c>
      <c r="AC217" s="18" t="str">
        <f t="shared" si="200"/>
        <v>-</v>
      </c>
      <c r="AD217" s="21" t="str">
        <f t="shared" si="201"/>
        <v>-</v>
      </c>
      <c r="AE217" s="4" t="str">
        <f t="shared" si="202"/>
        <v>-</v>
      </c>
      <c r="AF217" s="4" t="str">
        <f t="shared" si="203"/>
        <v>-</v>
      </c>
      <c r="AH217" s="4" t="str">
        <f t="shared" si="204"/>
        <v>-</v>
      </c>
      <c r="AI217" s="18" t="str">
        <f t="shared" si="205"/>
        <v>-</v>
      </c>
      <c r="AJ217" s="21" t="str">
        <f t="shared" si="206"/>
        <v>-</v>
      </c>
      <c r="AK217" s="4" t="str">
        <f t="shared" si="207"/>
        <v>-</v>
      </c>
    </row>
    <row r="218" spans="1:37" ht="12.75" customHeight="1" x14ac:dyDescent="0.2">
      <c r="A218" s="47" t="s">
        <v>151</v>
      </c>
      <c r="B218" s="65" t="s">
        <v>77</v>
      </c>
      <c r="C218" s="37"/>
      <c r="D218" s="30"/>
      <c r="E218" s="37"/>
      <c r="F218" s="67"/>
      <c r="G218" s="39">
        <f t="shared" si="208"/>
        <v>0</v>
      </c>
      <c r="H218" s="39">
        <f t="shared" si="209"/>
        <v>0</v>
      </c>
      <c r="I218" s="188" t="str">
        <f t="shared" si="210"/>
        <v/>
      </c>
      <c r="J218" s="40"/>
      <c r="K218" s="40"/>
      <c r="L218" s="4" t="str">
        <f t="shared" si="211"/>
        <v>-</v>
      </c>
      <c r="M218" s="188" t="str">
        <f t="shared" si="212"/>
        <v/>
      </c>
      <c r="N218" s="40" t="s">
        <v>125</v>
      </c>
      <c r="O218" s="40" t="s">
        <v>125</v>
      </c>
      <c r="P218" s="4" t="str">
        <f t="shared" si="213"/>
        <v>-</v>
      </c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4" t="str">
        <f t="shared" si="198"/>
        <v>-</v>
      </c>
      <c r="AB218" s="4" t="str">
        <f t="shared" si="199"/>
        <v>-</v>
      </c>
      <c r="AC218" s="18" t="str">
        <f t="shared" si="200"/>
        <v>-</v>
      </c>
      <c r="AD218" s="21" t="str">
        <f t="shared" si="201"/>
        <v>-</v>
      </c>
      <c r="AE218" s="4" t="str">
        <f t="shared" si="202"/>
        <v>-</v>
      </c>
      <c r="AF218" s="4" t="str">
        <f t="shared" si="203"/>
        <v>-</v>
      </c>
      <c r="AH218" s="4" t="str">
        <f t="shared" si="204"/>
        <v>-</v>
      </c>
      <c r="AI218" s="18" t="str">
        <f t="shared" si="205"/>
        <v>-</v>
      </c>
      <c r="AJ218" s="21" t="str">
        <f t="shared" si="206"/>
        <v>-</v>
      </c>
      <c r="AK218" s="4" t="str">
        <f t="shared" si="207"/>
        <v>-</v>
      </c>
    </row>
    <row r="219" spans="1:37" ht="12.75" customHeight="1" x14ac:dyDescent="0.2">
      <c r="A219" s="47"/>
      <c r="B219" s="65"/>
      <c r="C219" s="37"/>
      <c r="D219" s="30"/>
      <c r="E219" s="37"/>
      <c r="F219" s="67"/>
      <c r="G219" s="39">
        <f t="shared" si="208"/>
        <v>0</v>
      </c>
      <c r="H219" s="39">
        <f t="shared" si="209"/>
        <v>0</v>
      </c>
      <c r="I219" s="188" t="str">
        <f t="shared" si="210"/>
        <v/>
      </c>
      <c r="J219" s="40"/>
      <c r="K219" s="40"/>
      <c r="L219" s="4" t="str">
        <f>IF(J219=K219,"-", "Allocation change")</f>
        <v>-</v>
      </c>
      <c r="M219" s="188" t="str">
        <f t="shared" si="212"/>
        <v/>
      </c>
      <c r="N219" s="40" t="s">
        <v>125</v>
      </c>
      <c r="O219" s="40" t="s">
        <v>125</v>
      </c>
      <c r="P219" s="4" t="str">
        <f t="shared" si="213"/>
        <v>-</v>
      </c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4" t="str">
        <f t="shared" si="198"/>
        <v>-</v>
      </c>
      <c r="AB219" s="4" t="str">
        <f t="shared" si="199"/>
        <v>-</v>
      </c>
      <c r="AC219" s="18" t="str">
        <f t="shared" si="200"/>
        <v>-</v>
      </c>
      <c r="AD219" s="21" t="str">
        <f>IF(K219="Internal",G219,"-")</f>
        <v>-</v>
      </c>
      <c r="AE219" s="4" t="str">
        <f>IF(K219="Related",G219,"-")</f>
        <v>-</v>
      </c>
      <c r="AF219" s="4" t="str">
        <f>IF(K219="External",G219,"-")</f>
        <v>-</v>
      </c>
      <c r="AH219" s="4" t="str">
        <f t="shared" si="204"/>
        <v>-</v>
      </c>
      <c r="AI219" s="18" t="str">
        <f t="shared" si="205"/>
        <v>-</v>
      </c>
      <c r="AJ219" s="21" t="str">
        <f t="shared" si="206"/>
        <v>-</v>
      </c>
      <c r="AK219" s="4" t="str">
        <f t="shared" si="207"/>
        <v>-</v>
      </c>
    </row>
    <row r="220" spans="1:37" s="28" customFormat="1" ht="12.75" customHeight="1" x14ac:dyDescent="0.2">
      <c r="A220" s="33">
        <v>15</v>
      </c>
      <c r="B220" s="66" t="s">
        <v>87</v>
      </c>
      <c r="C220" s="42">
        <f>ROUND(SUM(C210:C219),0)</f>
        <v>0</v>
      </c>
      <c r="D220" s="63"/>
      <c r="E220" s="42">
        <f>ROUND(SUM(E210:E219),0)</f>
        <v>0</v>
      </c>
      <c r="F220" s="68">
        <f>ROUND(SUM(F210:F219),0)</f>
        <v>0</v>
      </c>
      <c r="G220" s="42">
        <f>ROUND(SUM(G210:G219),0)</f>
        <v>0</v>
      </c>
      <c r="H220" s="42">
        <f>SUM(H210:H219)</f>
        <v>0</v>
      </c>
      <c r="I220" s="188"/>
      <c r="M220" s="188"/>
      <c r="AA220" s="5">
        <f t="shared" ref="AA220:AF220" si="214">ROUND(SUM(AA210:AA219),0)</f>
        <v>0</v>
      </c>
      <c r="AB220" s="5">
        <f t="shared" si="214"/>
        <v>0</v>
      </c>
      <c r="AC220" s="19">
        <f t="shared" si="214"/>
        <v>0</v>
      </c>
      <c r="AD220" s="22">
        <f t="shared" si="214"/>
        <v>0</v>
      </c>
      <c r="AE220" s="5">
        <f t="shared" si="214"/>
        <v>0</v>
      </c>
      <c r="AF220" s="5">
        <f t="shared" si="214"/>
        <v>0</v>
      </c>
      <c r="AH220" s="5">
        <f>ROUND(SUM(AH210:AH219),0)</f>
        <v>0</v>
      </c>
      <c r="AI220" s="19">
        <f>ROUND(SUM(AI210:AI219),0)</f>
        <v>0</v>
      </c>
      <c r="AJ220" s="22">
        <f>ROUND(SUM(AJ210:AJ219),0)</f>
        <v>0</v>
      </c>
      <c r="AK220" s="5">
        <f>ROUND(SUM(AK210:AK219),0)</f>
        <v>0</v>
      </c>
    </row>
    <row r="221" spans="1:37" ht="12.75" customHeight="1" thickBot="1" x14ac:dyDescent="0.25">
      <c r="B221" s="29"/>
      <c r="C221" s="30"/>
      <c r="D221" s="30"/>
      <c r="E221" s="30"/>
      <c r="F221" s="43"/>
      <c r="G221" s="31"/>
      <c r="H221" s="31"/>
      <c r="I221" s="188"/>
      <c r="M221" s="188"/>
    </row>
    <row r="222" spans="1:37" ht="14.25" customHeight="1" thickBot="1" x14ac:dyDescent="0.25">
      <c r="A222" s="299" t="s">
        <v>255</v>
      </c>
      <c r="B222" s="302"/>
      <c r="C222" s="302"/>
      <c r="D222" s="302"/>
      <c r="E222" s="302"/>
      <c r="F222" s="302"/>
      <c r="G222" s="302"/>
      <c r="H222" s="303"/>
      <c r="I222" s="188"/>
      <c r="M222" s="188"/>
    </row>
    <row r="223" spans="1:37" ht="12.75" customHeight="1" x14ac:dyDescent="0.2">
      <c r="B223" s="29"/>
      <c r="C223" s="30"/>
      <c r="D223" s="30"/>
      <c r="E223" s="30"/>
      <c r="F223" s="43"/>
      <c r="G223" s="31"/>
      <c r="H223" s="31"/>
      <c r="I223" s="188"/>
      <c r="M223" s="188"/>
      <c r="AA223" s="3" t="s">
        <v>91</v>
      </c>
      <c r="AB223" s="3" t="s">
        <v>92</v>
      </c>
      <c r="AC223" s="17" t="s">
        <v>93</v>
      </c>
      <c r="AD223" s="20" t="s">
        <v>91</v>
      </c>
      <c r="AE223" s="3" t="s">
        <v>92</v>
      </c>
      <c r="AF223" s="3" t="s">
        <v>93</v>
      </c>
      <c r="AH223" s="3" t="s">
        <v>125</v>
      </c>
      <c r="AI223" s="17" t="s">
        <v>226</v>
      </c>
      <c r="AJ223" s="20" t="s">
        <v>125</v>
      </c>
      <c r="AK223" s="3" t="s">
        <v>226</v>
      </c>
    </row>
    <row r="224" spans="1:37" ht="12.75" customHeight="1" x14ac:dyDescent="0.2">
      <c r="A224" s="50" t="s">
        <v>1</v>
      </c>
      <c r="B224" s="66" t="s">
        <v>70</v>
      </c>
      <c r="C224" s="225"/>
      <c r="D224" s="44"/>
      <c r="E224" s="225"/>
      <c r="F224" s="226"/>
      <c r="G224" s="39">
        <f>E224+F224</f>
        <v>0</v>
      </c>
      <c r="H224" s="227">
        <f>C224-G224</f>
        <v>0</v>
      </c>
      <c r="I224" s="188" t="str">
        <f>IF(AND($C224="",$E224="",$F224=""),"",IF(AND(OR($C224&lt;&gt;"",$G224&lt;&gt;""),OR(J224="",K224="")),"Select values! -&gt;",""))</f>
        <v/>
      </c>
      <c r="J224" s="228"/>
      <c r="K224" s="228"/>
      <c r="L224" s="229" t="str">
        <f>IF(J224=K224,"-", "Allocation change")</f>
        <v>-</v>
      </c>
      <c r="M224" s="188" t="str">
        <f t="shared" si="212"/>
        <v/>
      </c>
      <c r="N224" s="228" t="s">
        <v>125</v>
      </c>
      <c r="O224" s="228" t="s">
        <v>125</v>
      </c>
      <c r="P224" s="229" t="str">
        <f>IF(N224=O224,"-","Origin change")</f>
        <v>-</v>
      </c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5" t="str">
        <f>IF(J224="Internal",C224,"0")</f>
        <v>0</v>
      </c>
      <c r="AB224" s="5" t="str">
        <f>IF(J224="Related",C224,"0")</f>
        <v>0</v>
      </c>
      <c r="AC224" s="19" t="str">
        <f>IF(J224="External",C224,"0")</f>
        <v>0</v>
      </c>
      <c r="AD224" s="22" t="str">
        <f>IF(K224="Internal",G224,"0")</f>
        <v>0</v>
      </c>
      <c r="AE224" s="5" t="str">
        <f>IF(K224="Related",G224,"0")</f>
        <v>0</v>
      </c>
      <c r="AF224" s="5" t="str">
        <f>IF(K224="External",G224,"0")</f>
        <v>0</v>
      </c>
      <c r="AH224" s="5">
        <f>IF($N224="Canadian",$C224,"0")</f>
        <v>0</v>
      </c>
      <c r="AI224" s="19" t="str">
        <f>IF($N224="Non-Canadian",$C224,"0")</f>
        <v>0</v>
      </c>
      <c r="AJ224" s="22">
        <f>IF($O224="Canadian",$G224,"0")</f>
        <v>0</v>
      </c>
      <c r="AK224" s="5" t="str">
        <f>IF($O224="Non-Canadian",$G224,"0")</f>
        <v>0</v>
      </c>
    </row>
    <row r="225" spans="1:37" ht="84.75" customHeight="1" x14ac:dyDescent="0.2">
      <c r="A225" s="50"/>
      <c r="B225" s="262" t="s">
        <v>346</v>
      </c>
      <c r="C225" s="237"/>
      <c r="D225" s="44"/>
      <c r="E225" s="238"/>
      <c r="F225" s="238"/>
      <c r="G225" s="239"/>
      <c r="H225" s="239"/>
      <c r="I225" s="188"/>
      <c r="J225" s="240"/>
      <c r="K225" s="240"/>
      <c r="L225" s="241"/>
      <c r="M225" s="188"/>
      <c r="N225" s="240"/>
      <c r="O225" s="240"/>
      <c r="P225" s="241"/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5"/>
      <c r="AB225" s="5"/>
      <c r="AC225" s="19"/>
      <c r="AD225" s="22"/>
      <c r="AE225" s="5"/>
      <c r="AF225" s="5"/>
      <c r="AH225" s="5"/>
      <c r="AI225" s="19"/>
      <c r="AJ225" s="22"/>
      <c r="AK225" s="5"/>
    </row>
    <row r="226" spans="1:37" ht="12.75" customHeight="1" x14ac:dyDescent="0.2">
      <c r="A226" s="50" t="s">
        <v>227</v>
      </c>
      <c r="B226" s="66" t="s">
        <v>71</v>
      </c>
      <c r="C226" s="230"/>
      <c r="D226" s="44"/>
      <c r="E226" s="231"/>
      <c r="F226" s="232"/>
      <c r="G226" s="233">
        <f>E226+F226</f>
        <v>0</v>
      </c>
      <c r="H226" s="234">
        <f>C226-G226</f>
        <v>0</v>
      </c>
      <c r="I226" s="188" t="str">
        <f>IF(AND($C226="",$E226="",$F226=""),"",IF(AND(OR($C226&lt;&gt;"",$G226&lt;&gt;""),OR(J226="",K226="")),"Select values! -&gt;",""))</f>
        <v/>
      </c>
      <c r="J226" s="235"/>
      <c r="K226" s="235"/>
      <c r="L226" s="236" t="str">
        <f>IF(J226=K226,"-", "Allocation change")</f>
        <v>-</v>
      </c>
      <c r="M226" s="188" t="str">
        <f t="shared" si="212"/>
        <v/>
      </c>
      <c r="N226" s="235" t="s">
        <v>125</v>
      </c>
      <c r="O226" s="235" t="s">
        <v>125</v>
      </c>
      <c r="P226" s="236" t="str">
        <f>IF(N226=O226,"-","Origin change")</f>
        <v>-</v>
      </c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5" t="str">
        <f>IF(J226="Internal",C226,"0")</f>
        <v>0</v>
      </c>
      <c r="AB226" s="5" t="str">
        <f>IF(J226="Related",C226,"0")</f>
        <v>0</v>
      </c>
      <c r="AC226" s="19" t="str">
        <f>IF(J226="External",C226,"0")</f>
        <v>0</v>
      </c>
      <c r="AD226" s="22" t="str">
        <f>IF(K226="Internal",G226,"0")</f>
        <v>0</v>
      </c>
      <c r="AE226" s="5" t="str">
        <f>IF(K226="Related",G226,"0")</f>
        <v>0</v>
      </c>
      <c r="AF226" s="5" t="str">
        <f>IF(K226="External",G226,"0")</f>
        <v>0</v>
      </c>
      <c r="AH226" s="5">
        <f>IF($N226="Canadian",$C226,"0")</f>
        <v>0</v>
      </c>
      <c r="AI226" s="19" t="str">
        <f>IF($N226="Non-Canadian",$C226,"0")</f>
        <v>0</v>
      </c>
      <c r="AJ226" s="22">
        <f>IF($O226="Canadian",$G226,"0")</f>
        <v>0</v>
      </c>
      <c r="AK226" s="5" t="str">
        <f>IF($O226="Non-Canadian",$G226,"0")</f>
        <v>0</v>
      </c>
    </row>
    <row r="227" spans="1:37" ht="12" customHeight="1" x14ac:dyDescent="0.2">
      <c r="A227" s="53"/>
      <c r="B227" s="29"/>
      <c r="I227" s="188"/>
      <c r="M227" s="188"/>
    </row>
    <row r="228" spans="1:37" ht="12.75" customHeight="1" x14ac:dyDescent="0.2">
      <c r="A228" s="50" t="s">
        <v>124</v>
      </c>
      <c r="B228" s="66" t="s">
        <v>314</v>
      </c>
      <c r="C228" s="51"/>
      <c r="D228" s="44"/>
      <c r="E228" s="60"/>
      <c r="F228" s="69"/>
      <c r="G228" s="39">
        <f>E228+F228</f>
        <v>0</v>
      </c>
      <c r="H228" s="52"/>
      <c r="I228" s="188" t="str">
        <f>IF($C228="","",IF(AND($C228&lt;&gt;"",OR(J228="",K228="")),"Select values! -&gt;",""))</f>
        <v/>
      </c>
      <c r="J228" s="40"/>
      <c r="K228" s="40"/>
      <c r="L228" s="4" t="str">
        <f>IF(J228=K228,"-", "Allocation change")</f>
        <v>-</v>
      </c>
      <c r="M228" s="188" t="str">
        <f t="shared" si="212"/>
        <v/>
      </c>
      <c r="N228" s="40" t="s">
        <v>125</v>
      </c>
      <c r="O228" s="40" t="s">
        <v>125</v>
      </c>
      <c r="P228" s="4" t="str">
        <f>IF(N228=O228,"-","Origin change")</f>
        <v>-</v>
      </c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5" t="str">
        <f>IF(J228="Internal",C228,"0")</f>
        <v>0</v>
      </c>
      <c r="AB228" s="5" t="str">
        <f>IF(J228="Related",C228,"0")</f>
        <v>0</v>
      </c>
      <c r="AC228" s="19" t="str">
        <f>IF(J228="External",C228,"0")</f>
        <v>0</v>
      </c>
      <c r="AD228" s="22" t="str">
        <f>IF(K228="Internal",G228,"0")</f>
        <v>0</v>
      </c>
      <c r="AE228" s="5" t="str">
        <f>IF(K228="Related",G228,"0")</f>
        <v>0</v>
      </c>
      <c r="AF228" s="5" t="str">
        <f>IF(K228="External",G228,"0")</f>
        <v>0</v>
      </c>
      <c r="AH228" s="5">
        <f>IF($N228="Canadian",$C228,"0")</f>
        <v>0</v>
      </c>
      <c r="AI228" s="19" t="str">
        <f>IF($N228="Non-Canadian",$C228,"0")</f>
        <v>0</v>
      </c>
      <c r="AJ228" s="22">
        <f>IF($O228="Canadian",$G228,"0")</f>
        <v>0</v>
      </c>
      <c r="AK228" s="5" t="str">
        <f>IF($O228="Non-Canadian",$G228,"0")</f>
        <v>0</v>
      </c>
    </row>
    <row r="229" spans="1:37" ht="12" customHeight="1" x14ac:dyDescent="0.2">
      <c r="A229" s="53"/>
      <c r="B229" s="29"/>
    </row>
    <row r="230" spans="1:37" ht="12" customHeight="1" x14ac:dyDescent="0.2">
      <c r="A230" s="53"/>
      <c r="B230" s="29"/>
    </row>
    <row r="231" spans="1:37" s="28" customFormat="1" ht="12" customHeight="1" x14ac:dyDescent="0.2">
      <c r="A231" s="192"/>
      <c r="B231" s="191" t="s">
        <v>37</v>
      </c>
      <c r="C231" s="54">
        <f>ROUND(C10+C20+C29+C44+C58+C74+C86+C96+C102+C122+C145+C163+C180+C204+C220+C224+C226+C228,0)</f>
        <v>0</v>
      </c>
      <c r="D231" s="64"/>
      <c r="E231" s="54">
        <f>ROUND(E10+E20+E29+E44+E58+E74+E86+E96+E102+E122+E145+E163+E180+E204+E220+E224+E226+E228,0)</f>
        <v>0</v>
      </c>
      <c r="F231" s="54">
        <f>ROUND(F10+F20+F29+F44+F58+F74+F86+F96+F102+F122+F145+F163+F180+F204+F220+F224+F226+F228,0)</f>
        <v>0</v>
      </c>
      <c r="G231" s="54">
        <f>ROUND(G10+G20+G29+G44+G58+G74+G86+G96+G102+G122+G145+G163+G180+G204+G220+G224+G226+G228,0)</f>
        <v>0</v>
      </c>
      <c r="H231" s="54">
        <f>H10+H20+H29+H44+H58+H74+H86+H96+H102+H122+H145+H163+H180+H204+H220+H224+H226</f>
        <v>0</v>
      </c>
      <c r="M231" s="187"/>
      <c r="AA231" s="5">
        <f t="shared" ref="AA231:AF231" si="215">ROUND(AA226+AA224+AA220+AA204+AA180+AA163+AA145+AA122+AA102+AA96+AA86+AA74+AA58+AA44+AA29+AA20+AA10+AA228,0)</f>
        <v>0</v>
      </c>
      <c r="AB231" s="5">
        <f t="shared" si="215"/>
        <v>0</v>
      </c>
      <c r="AC231" s="19">
        <f t="shared" si="215"/>
        <v>0</v>
      </c>
      <c r="AD231" s="22">
        <f t="shared" si="215"/>
        <v>0</v>
      </c>
      <c r="AE231" s="5">
        <f t="shared" si="215"/>
        <v>0</v>
      </c>
      <c r="AF231" s="5">
        <f t="shared" si="215"/>
        <v>0</v>
      </c>
      <c r="AH231" s="5">
        <f>ROUND(AH226+AH224+AH220+AH204+AH180+AH163+AH145+AH122+AH102+AH96+AH86+AH74+AH58+AH44+AH29+AH20+AH10+AH228,0)</f>
        <v>0</v>
      </c>
      <c r="AI231" s="19">
        <f>ROUND(AI226+AI224+AI220+AI204+AI180+AI163+AI145+AI122+AI102+AI96+AI86+AI74+AI58+AI44+AI29+AI20+AI10+AI228,0)</f>
        <v>0</v>
      </c>
      <c r="AJ231" s="22">
        <f>ROUND(AJ226+AJ224+AJ220+AJ204+AJ180+AJ163+AJ145+AJ122+AJ102+AJ96+AJ86+AJ74+AJ58+AJ44+AJ29+AJ20+AJ10+AJ228,0)</f>
        <v>0</v>
      </c>
      <c r="AK231" s="5">
        <f>ROUND(AK226+AK224+AK220+AK204+AK180+AK163+AK145+AK122+AK102+AK96+AK86+AK74+AK58+AK44+AK29+AK20+AK10+AK228,0)</f>
        <v>0</v>
      </c>
    </row>
    <row r="233" spans="1:37" ht="12" customHeight="1" x14ac:dyDescent="0.2">
      <c r="A233" s="296" t="s">
        <v>247</v>
      </c>
      <c r="B233" s="297"/>
      <c r="C233" s="297"/>
      <c r="D233" s="297"/>
      <c r="E233" s="297"/>
      <c r="F233" s="297"/>
      <c r="G233" s="297"/>
      <c r="H233" s="297"/>
      <c r="I233" s="297"/>
      <c r="J233" s="297"/>
      <c r="K233" s="297"/>
      <c r="L233" s="297"/>
      <c r="M233" s="297"/>
      <c r="N233" s="297"/>
      <c r="O233" s="297"/>
      <c r="P233" s="298"/>
    </row>
    <row r="258" spans="10:15" ht="12" hidden="1" customHeight="1" x14ac:dyDescent="0.2">
      <c r="J258" s="14" t="s">
        <v>91</v>
      </c>
      <c r="K258" s="14"/>
      <c r="N258" s="14" t="s">
        <v>125</v>
      </c>
      <c r="O258" s="14"/>
    </row>
    <row r="259" spans="10:15" ht="12" hidden="1" customHeight="1" x14ac:dyDescent="0.2">
      <c r="J259" s="14" t="s">
        <v>92</v>
      </c>
      <c r="K259" s="14"/>
      <c r="N259" s="14" t="s">
        <v>226</v>
      </c>
      <c r="O259" s="14"/>
    </row>
    <row r="260" spans="10:15" ht="12" hidden="1" customHeight="1" x14ac:dyDescent="0.2">
      <c r="J260" s="14" t="s">
        <v>93</v>
      </c>
      <c r="K260" s="14"/>
      <c r="N260" s="14"/>
      <c r="O260" s="14"/>
    </row>
  </sheetData>
  <mergeCells count="44">
    <mergeCell ref="B6:P6"/>
    <mergeCell ref="B125:P125"/>
    <mergeCell ref="B168:P168"/>
    <mergeCell ref="A1:P1"/>
    <mergeCell ref="B104:H104"/>
    <mergeCell ref="B7:H7"/>
    <mergeCell ref="A5:H5"/>
    <mergeCell ref="B12:H12"/>
    <mergeCell ref="B22:H22"/>
    <mergeCell ref="B33:H33"/>
    <mergeCell ref="A2:P2"/>
    <mergeCell ref="B13:P13"/>
    <mergeCell ref="B88:H88"/>
    <mergeCell ref="A207:H207"/>
    <mergeCell ref="B209:H209"/>
    <mergeCell ref="A31:H31"/>
    <mergeCell ref="B46:H46"/>
    <mergeCell ref="AH6:AI6"/>
    <mergeCell ref="AJ6:AK6"/>
    <mergeCell ref="AA5:AF5"/>
    <mergeCell ref="AH5:AK5"/>
    <mergeCell ref="AD6:AF6"/>
    <mergeCell ref="AA6:AC6"/>
    <mergeCell ref="B35:P35"/>
    <mergeCell ref="B23:P23"/>
    <mergeCell ref="B183:P183"/>
    <mergeCell ref="B208:P208"/>
    <mergeCell ref="A233:P233"/>
    <mergeCell ref="A124:H124"/>
    <mergeCell ref="A222:H222"/>
    <mergeCell ref="B169:H169"/>
    <mergeCell ref="B182:H182"/>
    <mergeCell ref="B210:P210"/>
    <mergeCell ref="A167:H167"/>
    <mergeCell ref="B147:H147"/>
    <mergeCell ref="B126:H126"/>
    <mergeCell ref="B60:H60"/>
    <mergeCell ref="B76:H76"/>
    <mergeCell ref="B98:H98"/>
    <mergeCell ref="AA13:AC13"/>
    <mergeCell ref="AD13:AF13"/>
    <mergeCell ref="AH13:AI13"/>
    <mergeCell ref="AJ13:AK13"/>
    <mergeCell ref="B32:P32"/>
  </mergeCells>
  <phoneticPr fontId="0" type="noConversion"/>
  <dataValidations count="3">
    <dataValidation type="list" allowBlank="1" showInputMessage="1" showErrorMessage="1" errorTitle="Internal, Related, External" error="Please choose from the dropdown list" promptTitle="Cost Allocation" prompt="Please allocate cost to Internal, Related or External" sqref="J224:K226 J211:K219 J34:K34 J184:K203 J170:K179 J148:K162 J127:K144 J105:K121 J89:K95 J99:K101 J77:K85 J61:K73 J47:K57 J228:K228 J24:K28 J8:K9 J14:K19 J36:K43" xr:uid="{00000000-0002-0000-0200-000000000000}">
      <formula1>$J$258:$J$260</formula1>
    </dataValidation>
    <dataValidation type="list" allowBlank="1" showInputMessage="1" showErrorMessage="1" errorTitle="Canadian / Non-Canadian" error="Please choose from the dropdown list" promptTitle="Cost Origin" prompt="Please specify cost origin: Canadian or Non-Canadian" sqref="N228:O228 N211:O219 N34:O34 N24:O28 N184:O203 N170:O179 N61:O73 N77:O85 N89:O95 N99:O101 N14:O19 N127:O144 N148:O162 N105:O121 N8:O9 N36:O43 N224:O226 N47:O57" xr:uid="{00000000-0002-0000-0200-000001000000}">
      <formula1>$N$258:$N$259</formula1>
    </dataValidation>
    <dataValidation type="whole" allowBlank="1" showInputMessage="1" showErrorMessage="1" promptTitle="Contingency" prompt="See comment" sqref="E226:G226" xr:uid="{00000000-0002-0000-0200-000002000000}">
      <formula1>0</formula1>
      <formula2>0</formula2>
    </dataValidation>
  </dataValidations>
  <pageMargins left="0.55118110236220474" right="0.55118110236220474" top="1.1811023622047245" bottom="0.98425196850393704" header="0.51181102362204722" footer="0.51181102362204722"/>
  <pageSetup scale="59" fitToHeight="8" orientation="landscape" r:id="rId1"/>
  <headerFooter alignWithMargins="0">
    <oddHeader>&amp;L&amp;G&amp;R&amp;"Arial,Gras"&amp;12EXPERIMENTAL  STREAM
C3P COST REPORT
&amp;A</oddHeader>
    <oddFooter>&amp;L&amp;8Canada Media Fund - Experimental Stream - Production Cost Report Template - Version 1.3&amp;R&amp;9&amp;P of &amp;N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5"/>
  <sheetViews>
    <sheetView zoomScaleNormal="100" workbookViewId="0">
      <selection activeCell="A11" sqref="A11:B11"/>
    </sheetView>
  </sheetViews>
  <sheetFormatPr defaultColWidth="11.42578125" defaultRowHeight="12" x14ac:dyDescent="0.2"/>
  <cols>
    <col min="1" max="1" width="5.140625" style="75" customWidth="1"/>
    <col min="2" max="2" width="43.7109375" style="75" customWidth="1"/>
    <col min="3" max="3" width="11" style="75" customWidth="1"/>
    <col min="4" max="4" width="9.140625" style="75" customWidth="1"/>
    <col min="5" max="6" width="11.28515625" style="75" customWidth="1"/>
    <col min="7" max="7" width="13.7109375" style="75" customWidth="1"/>
    <col min="8" max="16384" width="11.42578125" style="75"/>
  </cols>
  <sheetData>
    <row r="1" spans="1:6" s="70" customFormat="1" ht="15.75" customHeight="1" x14ac:dyDescent="0.2">
      <c r="B1" s="71" t="s">
        <v>94</v>
      </c>
      <c r="C1" s="328" t="str">
        <f>IF('Summary Page'!C1:F1="","",'Summary Page'!C1:F1)</f>
        <v/>
      </c>
      <c r="D1" s="328"/>
      <c r="E1" s="328"/>
      <c r="F1" s="328"/>
    </row>
    <row r="2" spans="1:6" s="70" customFormat="1" ht="15.75" customHeight="1" x14ac:dyDescent="0.2">
      <c r="B2" s="71" t="s">
        <v>61</v>
      </c>
      <c r="C2" s="328" t="str">
        <f>IF('Summary Page'!C2:F2="","",'Summary Page'!C2:F2)</f>
        <v/>
      </c>
      <c r="D2" s="328"/>
      <c r="E2" s="328"/>
      <c r="F2" s="329"/>
    </row>
    <row r="3" spans="1:6" s="70" customFormat="1" ht="15.75" customHeight="1" x14ac:dyDescent="0.2">
      <c r="B3" s="71" t="s">
        <v>88</v>
      </c>
      <c r="C3" s="328" t="str">
        <f>IF('Summary Page'!C3:F3="","",'Summary Page'!C3:F3)</f>
        <v/>
      </c>
      <c r="D3" s="328"/>
      <c r="E3" s="328"/>
      <c r="F3" s="329"/>
    </row>
    <row r="4" spans="1:6" s="70" customFormat="1" ht="15.75" customHeight="1" x14ac:dyDescent="0.2">
      <c r="B4" s="71" t="s">
        <v>62</v>
      </c>
      <c r="C4" s="330" t="str">
        <f>IF('Summary Page'!C4:F4="","",'Summary Page'!C4:F4)</f>
        <v/>
      </c>
      <c r="D4" s="330"/>
      <c r="E4" s="330"/>
      <c r="F4" s="330"/>
    </row>
    <row r="5" spans="1:6" s="70" customFormat="1" ht="15.75" customHeight="1" x14ac:dyDescent="0.2">
      <c r="B5" s="71"/>
      <c r="C5" s="220"/>
      <c r="D5" s="220"/>
      <c r="E5" s="220"/>
      <c r="F5" s="220"/>
    </row>
    <row r="6" spans="1:6" s="70" customFormat="1" ht="15.75" customHeight="1" x14ac:dyDescent="0.2">
      <c r="B6" s="71"/>
      <c r="C6" s="220"/>
      <c r="D6" s="220"/>
      <c r="E6" s="220"/>
      <c r="F6" s="220"/>
    </row>
    <row r="7" spans="1:6" s="70" customFormat="1" ht="12.75" x14ac:dyDescent="0.2">
      <c r="A7" s="124" t="s">
        <v>40</v>
      </c>
      <c r="B7" s="125"/>
      <c r="C7" s="126">
        <f>'Summary Page'!G41</f>
        <v>0</v>
      </c>
    </row>
    <row r="8" spans="1:6" s="2" customFormat="1" ht="15.75" customHeight="1" x14ac:dyDescent="0.2">
      <c r="B8" s="72"/>
      <c r="C8" s="97"/>
      <c r="D8" s="97"/>
      <c r="E8" s="97"/>
      <c r="F8" s="97"/>
    </row>
    <row r="9" spans="1:6" s="70" customFormat="1" ht="12.75" x14ac:dyDescent="0.2">
      <c r="A9" s="331" t="s">
        <v>57</v>
      </c>
      <c r="B9" s="332"/>
      <c r="C9" s="332"/>
      <c r="D9" s="332"/>
      <c r="E9" s="332"/>
      <c r="F9" s="333"/>
    </row>
    <row r="10" spans="1:6" s="2" customFormat="1" ht="27" customHeight="1" x14ac:dyDescent="0.2">
      <c r="A10" s="322" t="s">
        <v>98</v>
      </c>
      <c r="B10" s="323"/>
      <c r="C10" s="99" t="s">
        <v>58</v>
      </c>
      <c r="D10" s="100" t="s">
        <v>60</v>
      </c>
      <c r="E10" s="324" t="s">
        <v>59</v>
      </c>
      <c r="F10" s="325"/>
    </row>
    <row r="11" spans="1:6" s="121" customFormat="1" ht="12.75" x14ac:dyDescent="0.2">
      <c r="A11" s="326"/>
      <c r="B11" s="327"/>
      <c r="C11" s="170"/>
      <c r="D11" s="171" t="str">
        <f t="shared" ref="D11:D16" si="0">IF(C11&gt;0,C11/C$27,"")</f>
        <v/>
      </c>
      <c r="E11" s="326"/>
      <c r="F11" s="327"/>
    </row>
    <row r="12" spans="1:6" s="121" customFormat="1" ht="12.75" x14ac:dyDescent="0.2">
      <c r="A12" s="326"/>
      <c r="B12" s="327"/>
      <c r="C12" s="170"/>
      <c r="D12" s="171" t="str">
        <f t="shared" si="0"/>
        <v/>
      </c>
      <c r="E12" s="326"/>
      <c r="F12" s="327"/>
    </row>
    <row r="13" spans="1:6" s="121" customFormat="1" ht="12.75" x14ac:dyDescent="0.2">
      <c r="A13" s="326"/>
      <c r="B13" s="327"/>
      <c r="C13" s="170"/>
      <c r="D13" s="171" t="str">
        <f t="shared" si="0"/>
        <v/>
      </c>
      <c r="E13" s="326"/>
      <c r="F13" s="327"/>
    </row>
    <row r="14" spans="1:6" s="121" customFormat="1" ht="12.75" x14ac:dyDescent="0.2">
      <c r="A14" s="326"/>
      <c r="B14" s="327"/>
      <c r="C14" s="170"/>
      <c r="D14" s="171" t="str">
        <f t="shared" si="0"/>
        <v/>
      </c>
      <c r="E14" s="326"/>
      <c r="F14" s="327"/>
    </row>
    <row r="15" spans="1:6" s="121" customFormat="1" ht="12.75" x14ac:dyDescent="0.2">
      <c r="A15" s="326"/>
      <c r="B15" s="327"/>
      <c r="C15" s="170"/>
      <c r="D15" s="171" t="str">
        <f t="shared" si="0"/>
        <v/>
      </c>
      <c r="E15" s="326"/>
      <c r="F15" s="327"/>
    </row>
    <row r="16" spans="1:6" s="121" customFormat="1" ht="12.75" x14ac:dyDescent="0.2">
      <c r="A16" s="326"/>
      <c r="B16" s="327"/>
      <c r="C16" s="170"/>
      <c r="D16" s="171" t="str">
        <f t="shared" si="0"/>
        <v/>
      </c>
      <c r="E16" s="326"/>
      <c r="F16" s="327"/>
    </row>
    <row r="17" spans="1:7" s="121" customFormat="1" ht="12.75" x14ac:dyDescent="0.2">
      <c r="A17" s="326"/>
      <c r="B17" s="327"/>
      <c r="C17" s="170"/>
      <c r="D17" s="171" t="str">
        <f t="shared" ref="D17:D26" si="1">IF(C17&gt;0,C17/C$27,"")</f>
        <v/>
      </c>
      <c r="E17" s="326"/>
      <c r="F17" s="327"/>
    </row>
    <row r="18" spans="1:7" s="121" customFormat="1" ht="12.75" x14ac:dyDescent="0.2">
      <c r="A18" s="326"/>
      <c r="B18" s="327"/>
      <c r="C18" s="170"/>
      <c r="D18" s="171" t="str">
        <f t="shared" si="1"/>
        <v/>
      </c>
      <c r="E18" s="326"/>
      <c r="F18" s="327"/>
    </row>
    <row r="19" spans="1:7" s="121" customFormat="1" ht="12.75" x14ac:dyDescent="0.2">
      <c r="A19" s="326"/>
      <c r="B19" s="327"/>
      <c r="C19" s="170"/>
      <c r="D19" s="171" t="str">
        <f t="shared" si="1"/>
        <v/>
      </c>
      <c r="E19" s="326"/>
      <c r="F19" s="327"/>
    </row>
    <row r="20" spans="1:7" s="121" customFormat="1" ht="12.75" x14ac:dyDescent="0.2">
      <c r="A20" s="326"/>
      <c r="B20" s="327"/>
      <c r="C20" s="170"/>
      <c r="D20" s="171" t="str">
        <f t="shared" si="1"/>
        <v/>
      </c>
      <c r="E20" s="326"/>
      <c r="F20" s="327"/>
    </row>
    <row r="21" spans="1:7" s="121" customFormat="1" ht="12.75" x14ac:dyDescent="0.2">
      <c r="A21" s="326"/>
      <c r="B21" s="327"/>
      <c r="C21" s="170"/>
      <c r="D21" s="171" t="str">
        <f t="shared" si="1"/>
        <v/>
      </c>
      <c r="E21" s="326"/>
      <c r="F21" s="327"/>
    </row>
    <row r="22" spans="1:7" s="121" customFormat="1" ht="12.75" x14ac:dyDescent="0.2">
      <c r="A22" s="326"/>
      <c r="B22" s="327"/>
      <c r="C22" s="170"/>
      <c r="D22" s="171" t="str">
        <f t="shared" si="1"/>
        <v/>
      </c>
      <c r="E22" s="326"/>
      <c r="F22" s="327"/>
    </row>
    <row r="23" spans="1:7" s="121" customFormat="1" ht="12.75" x14ac:dyDescent="0.2">
      <c r="A23" s="326"/>
      <c r="B23" s="327"/>
      <c r="C23" s="170"/>
      <c r="D23" s="171" t="str">
        <f t="shared" si="1"/>
        <v/>
      </c>
      <c r="E23" s="326"/>
      <c r="F23" s="327"/>
    </row>
    <row r="24" spans="1:7" s="121" customFormat="1" ht="12.75" x14ac:dyDescent="0.2">
      <c r="A24" s="326"/>
      <c r="B24" s="327"/>
      <c r="C24" s="170"/>
      <c r="D24" s="171" t="str">
        <f t="shared" si="1"/>
        <v/>
      </c>
      <c r="E24" s="326"/>
      <c r="F24" s="327"/>
    </row>
    <row r="25" spans="1:7" s="121" customFormat="1" ht="12.75" x14ac:dyDescent="0.2">
      <c r="A25" s="326"/>
      <c r="B25" s="327"/>
      <c r="C25" s="172"/>
      <c r="D25" s="171" t="str">
        <f t="shared" si="1"/>
        <v/>
      </c>
      <c r="E25" s="326"/>
      <c r="F25" s="327"/>
    </row>
    <row r="26" spans="1:7" s="121" customFormat="1" ht="12.75" x14ac:dyDescent="0.2">
      <c r="A26" s="326"/>
      <c r="B26" s="327"/>
      <c r="C26" s="170"/>
      <c r="D26" s="171" t="str">
        <f t="shared" si="1"/>
        <v/>
      </c>
      <c r="E26" s="326"/>
      <c r="F26" s="327"/>
    </row>
    <row r="27" spans="1:7" s="70" customFormat="1" ht="12.75" customHeight="1" x14ac:dyDescent="0.2">
      <c r="A27" s="334" t="s">
        <v>233</v>
      </c>
      <c r="B27" s="335"/>
      <c r="C27" s="126">
        <f>SUM(C11:C26)</f>
        <v>0</v>
      </c>
      <c r="D27" s="132">
        <f>SUM(D11:D26)</f>
        <v>0</v>
      </c>
      <c r="E27" s="336"/>
      <c r="F27" s="337"/>
    </row>
    <row r="28" spans="1:7" ht="12" customHeight="1" x14ac:dyDescent="0.2">
      <c r="B28" s="7"/>
      <c r="C28" s="7"/>
      <c r="D28" s="7"/>
      <c r="E28" s="7"/>
      <c r="F28" s="7"/>
      <c r="G28" s="7"/>
    </row>
    <row r="29" spans="1:7" s="101" customFormat="1" ht="12.75" x14ac:dyDescent="0.2">
      <c r="B29" s="193" t="str">
        <f>IF(C27&lt;&gt;'Summary Page'!G41,"FINANCING - N.B. Total Final Financing must equal Total Costs","")</f>
        <v/>
      </c>
    </row>
    <row r="30" spans="1:7" s="2" customFormat="1" x14ac:dyDescent="0.2">
      <c r="B30" s="7"/>
      <c r="C30" s="29"/>
      <c r="D30" s="29"/>
      <c r="E30" s="29"/>
      <c r="F30" s="29"/>
    </row>
    <row r="31" spans="1:7" s="2" customFormat="1" x14ac:dyDescent="0.2">
      <c r="B31" s="7"/>
      <c r="C31" s="29"/>
      <c r="D31" s="29"/>
      <c r="E31" s="29"/>
      <c r="F31" s="29"/>
    </row>
    <row r="33" spans="1:6" s="2" customFormat="1" ht="33" customHeight="1" x14ac:dyDescent="0.2">
      <c r="A33" s="338"/>
      <c r="B33" s="338"/>
      <c r="C33" s="338"/>
      <c r="D33" s="75"/>
      <c r="E33" s="274" t="str">
        <f>IF('Summary Page'!$E47:$F47="","",'Summary Page'!$E47:$F47)</f>
        <v/>
      </c>
      <c r="F33" s="274"/>
    </row>
    <row r="34" spans="1:6" s="2" customFormat="1" x14ac:dyDescent="0.2">
      <c r="A34" s="75" t="s">
        <v>44</v>
      </c>
      <c r="B34" s="86"/>
      <c r="C34" s="86"/>
      <c r="D34" s="86"/>
      <c r="E34" s="75" t="s">
        <v>2</v>
      </c>
    </row>
    <row r="35" spans="1:6" s="2" customFormat="1" x14ac:dyDescent="0.2"/>
    <row r="53" spans="5:5" hidden="1" x14ac:dyDescent="0.2"/>
    <row r="54" spans="5:5" ht="12.75" hidden="1" x14ac:dyDescent="0.2">
      <c r="E54" s="1" t="s">
        <v>99</v>
      </c>
    </row>
    <row r="55" spans="5:5" ht="12.75" hidden="1" x14ac:dyDescent="0.2">
      <c r="E55" s="1" t="s">
        <v>107</v>
      </c>
    </row>
    <row r="56" spans="5:5" ht="12.75" hidden="1" x14ac:dyDescent="0.2">
      <c r="E56" s="222" t="s">
        <v>236</v>
      </c>
    </row>
    <row r="57" spans="5:5" ht="12.75" hidden="1" x14ac:dyDescent="0.2">
      <c r="E57" s="1" t="s">
        <v>102</v>
      </c>
    </row>
    <row r="58" spans="5:5" ht="12.75" hidden="1" x14ac:dyDescent="0.2">
      <c r="E58" s="1" t="s">
        <v>101</v>
      </c>
    </row>
    <row r="59" spans="5:5" ht="12.75" hidden="1" x14ac:dyDescent="0.2">
      <c r="E59" s="1" t="s">
        <v>105</v>
      </c>
    </row>
    <row r="60" spans="5:5" ht="12.75" hidden="1" x14ac:dyDescent="0.2">
      <c r="E60" s="1" t="s">
        <v>103</v>
      </c>
    </row>
    <row r="61" spans="5:5" ht="12.75" hidden="1" x14ac:dyDescent="0.2">
      <c r="E61" s="1" t="s">
        <v>100</v>
      </c>
    </row>
    <row r="62" spans="5:5" ht="12.75" hidden="1" x14ac:dyDescent="0.2">
      <c r="E62" s="1" t="s">
        <v>106</v>
      </c>
    </row>
    <row r="63" spans="5:5" ht="12.75" hidden="1" x14ac:dyDescent="0.2">
      <c r="E63" s="1" t="s">
        <v>104</v>
      </c>
    </row>
    <row r="64" spans="5:5" ht="12.75" hidden="1" x14ac:dyDescent="0.2">
      <c r="E64" s="1" t="s">
        <v>108</v>
      </c>
    </row>
    <row r="65" spans="5:5" ht="12.75" hidden="1" x14ac:dyDescent="0.2">
      <c r="E65" s="1" t="s">
        <v>109</v>
      </c>
    </row>
  </sheetData>
  <sheetProtection password="E931" sheet="1" objects="1" scenarios="1" selectLockedCells="1"/>
  <mergeCells count="43">
    <mergeCell ref="A33:C33"/>
    <mergeCell ref="E33:F33"/>
    <mergeCell ref="A16:B16"/>
    <mergeCell ref="A17:B17"/>
    <mergeCell ref="A18:B18"/>
    <mergeCell ref="A22:B22"/>
    <mergeCell ref="E16:F16"/>
    <mergeCell ref="E17:F17"/>
    <mergeCell ref="A25:B25"/>
    <mergeCell ref="E25:F25"/>
    <mergeCell ref="A26:B26"/>
    <mergeCell ref="E26:F26"/>
    <mergeCell ref="A27:B27"/>
    <mergeCell ref="E27:F27"/>
    <mergeCell ref="E15:F15"/>
    <mergeCell ref="A23:B23"/>
    <mergeCell ref="E23:F23"/>
    <mergeCell ref="A24:B24"/>
    <mergeCell ref="E24:F24"/>
    <mergeCell ref="E18:F18"/>
    <mergeCell ref="E22:F22"/>
    <mergeCell ref="A19:B19"/>
    <mergeCell ref="E19:F19"/>
    <mergeCell ref="A20:B20"/>
    <mergeCell ref="E20:F20"/>
    <mergeCell ref="A21:B21"/>
    <mergeCell ref="E21:F21"/>
    <mergeCell ref="A15:B15"/>
    <mergeCell ref="A12:B12"/>
    <mergeCell ref="E12:F12"/>
    <mergeCell ref="A13:B13"/>
    <mergeCell ref="E13:F13"/>
    <mergeCell ref="A14:B14"/>
    <mergeCell ref="E14:F14"/>
    <mergeCell ref="A10:B10"/>
    <mergeCell ref="E10:F10"/>
    <mergeCell ref="A11:B11"/>
    <mergeCell ref="E11:F11"/>
    <mergeCell ref="C1:F1"/>
    <mergeCell ref="C2:F2"/>
    <mergeCell ref="C3:F3"/>
    <mergeCell ref="C4:F4"/>
    <mergeCell ref="A9:F9"/>
  </mergeCells>
  <dataValidations disablePrompts="1" count="1">
    <dataValidation type="list" allowBlank="1" showInputMessage="1" showErrorMessage="1" sqref="E11:E26 F11:F16 F18:F26" xr:uid="{00000000-0002-0000-0300-000000000000}">
      <formula1>$E$53:$E$65</formula1>
    </dataValidation>
  </dataValidation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Header>&amp;L&amp;G&amp;R&amp;"Arial,Gras"&amp;12EXPERIMENTAL  STREAM
C3P COST REPORT
&amp;A</oddHeader>
    <oddFooter>&amp;L&amp;8Canada Media Fund - Experimental Stream - Production Cost Report Template - Version 1.3&amp;R&amp;9&amp;P of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4"/>
  <sheetViews>
    <sheetView zoomScaleNormal="100" workbookViewId="0">
      <selection activeCell="A10" sqref="A10"/>
    </sheetView>
  </sheetViews>
  <sheetFormatPr defaultColWidth="11.42578125" defaultRowHeight="12" x14ac:dyDescent="0.2"/>
  <cols>
    <col min="1" max="1" width="8.7109375" style="111" customWidth="1"/>
    <col min="2" max="2" width="44.28515625" style="111" customWidth="1"/>
    <col min="3" max="3" width="12.5703125" style="111" customWidth="1"/>
    <col min="4" max="4" width="28.28515625" style="111" customWidth="1"/>
    <col min="5" max="5" width="45.85546875" style="111" customWidth="1"/>
    <col min="6" max="6" width="11.85546875" style="111" customWidth="1"/>
    <col min="7" max="10" width="9.7109375" style="111" customWidth="1"/>
    <col min="11" max="11" width="10.140625" style="111" customWidth="1"/>
    <col min="12" max="16384" width="11.42578125" style="111"/>
  </cols>
  <sheetData>
    <row r="1" spans="1:6" s="128" customFormat="1" ht="15.75" customHeight="1" x14ac:dyDescent="0.2">
      <c r="B1" s="133" t="s">
        <v>94</v>
      </c>
      <c r="C1" s="268" t="str">
        <f>IF('Summary Page'!C1:F1="","",'Summary Page'!C1:F1)</f>
        <v/>
      </c>
      <c r="D1" s="268"/>
      <c r="E1" s="173"/>
      <c r="F1" s="46"/>
    </row>
    <row r="2" spans="1:6" s="128" customFormat="1" ht="15.75" customHeight="1" x14ac:dyDescent="0.2">
      <c r="B2" s="133" t="s">
        <v>61</v>
      </c>
      <c r="C2" s="268" t="str">
        <f>IF('Summary Page'!C2:F2="","",'Summary Page'!C2:F2)</f>
        <v/>
      </c>
      <c r="D2" s="268"/>
      <c r="E2" s="173"/>
      <c r="F2" s="46"/>
    </row>
    <row r="3" spans="1:6" s="128" customFormat="1" ht="15.75" customHeight="1" x14ac:dyDescent="0.2">
      <c r="B3" s="133" t="s">
        <v>88</v>
      </c>
      <c r="C3" s="268" t="str">
        <f>IF('Summary Page'!C3:F3="","",'Summary Page'!C3:F3)</f>
        <v/>
      </c>
      <c r="D3" s="268"/>
      <c r="E3" s="173"/>
      <c r="F3" s="46"/>
    </row>
    <row r="4" spans="1:6" s="128" customFormat="1" ht="15.75" customHeight="1" x14ac:dyDescent="0.2">
      <c r="B4" s="133" t="s">
        <v>62</v>
      </c>
      <c r="C4" s="268" t="str">
        <f>IF('Summary Page'!C4:F4="","",'Summary Page'!C4:F4)</f>
        <v/>
      </c>
      <c r="D4" s="268"/>
      <c r="E4" s="173"/>
      <c r="F4" s="46"/>
    </row>
    <row r="5" spans="1:6" s="128" customFormat="1" ht="15.75" customHeight="1" x14ac:dyDescent="0.2">
      <c r="B5" s="133"/>
      <c r="C5" s="173"/>
      <c r="D5" s="173"/>
      <c r="E5" s="173"/>
      <c r="F5" s="46"/>
    </row>
    <row r="6" spans="1:6" s="113" customFormat="1" ht="15.75" customHeight="1" x14ac:dyDescent="0.2">
      <c r="A6" s="114"/>
      <c r="B6" s="115" t="s">
        <v>110</v>
      </c>
      <c r="C6" s="115"/>
      <c r="D6" s="116"/>
    </row>
    <row r="7" spans="1:6" s="128" customFormat="1" ht="12.75" x14ac:dyDescent="0.2">
      <c r="A7" s="127" t="s">
        <v>111</v>
      </c>
      <c r="C7" s="127"/>
      <c r="D7" s="129"/>
    </row>
    <row r="8" spans="1:6" s="113" customFormat="1" x14ac:dyDescent="0.2"/>
    <row r="9" spans="1:6" s="113" customFormat="1" ht="24" x14ac:dyDescent="0.2">
      <c r="A9" s="139" t="s">
        <v>63</v>
      </c>
      <c r="B9" s="139" t="s">
        <v>112</v>
      </c>
      <c r="C9" s="26" t="s">
        <v>113</v>
      </c>
      <c r="D9" s="26" t="s">
        <v>230</v>
      </c>
      <c r="E9" s="98" t="s">
        <v>114</v>
      </c>
    </row>
    <row r="10" spans="1:6" s="121" customFormat="1" ht="12.75" customHeight="1" x14ac:dyDescent="0.2">
      <c r="A10" s="117"/>
      <c r="B10" s="118"/>
      <c r="C10" s="119"/>
      <c r="D10" s="120"/>
      <c r="E10" s="118"/>
    </row>
    <row r="11" spans="1:6" s="121" customFormat="1" ht="12.75" customHeight="1" x14ac:dyDescent="0.2">
      <c r="A11" s="117"/>
      <c r="B11" s="118"/>
      <c r="C11" s="119"/>
      <c r="D11" s="120"/>
      <c r="E11" s="118"/>
    </row>
    <row r="12" spans="1:6" s="121" customFormat="1" ht="12.75" customHeight="1" x14ac:dyDescent="0.2">
      <c r="A12" s="117"/>
      <c r="B12" s="118"/>
      <c r="C12" s="119"/>
      <c r="D12" s="120"/>
      <c r="E12" s="118"/>
    </row>
    <row r="13" spans="1:6" s="121" customFormat="1" ht="12.75" customHeight="1" x14ac:dyDescent="0.2">
      <c r="A13" s="117"/>
      <c r="B13" s="118"/>
      <c r="C13" s="119"/>
      <c r="D13" s="120"/>
      <c r="E13" s="118"/>
    </row>
    <row r="14" spans="1:6" s="121" customFormat="1" ht="12.75" customHeight="1" x14ac:dyDescent="0.2">
      <c r="A14" s="117"/>
      <c r="B14" s="118"/>
      <c r="C14" s="119"/>
      <c r="D14" s="120"/>
      <c r="E14" s="118"/>
    </row>
    <row r="15" spans="1:6" s="121" customFormat="1" ht="12.75" customHeight="1" x14ac:dyDescent="0.2">
      <c r="A15" s="117"/>
      <c r="B15" s="118"/>
      <c r="C15" s="119"/>
      <c r="D15" s="120"/>
      <c r="E15" s="118"/>
    </row>
    <row r="16" spans="1:6" s="121" customFormat="1" ht="12.75" customHeight="1" x14ac:dyDescent="0.2">
      <c r="A16" s="117"/>
      <c r="B16" s="118"/>
      <c r="C16" s="119"/>
      <c r="D16" s="120"/>
      <c r="E16" s="118"/>
    </row>
    <row r="17" spans="1:5" s="121" customFormat="1" ht="12.75" customHeight="1" x14ac:dyDescent="0.2">
      <c r="A17" s="117"/>
      <c r="B17" s="118"/>
      <c r="C17" s="119"/>
      <c r="D17" s="120"/>
      <c r="E17" s="118"/>
    </row>
    <row r="18" spans="1:5" s="121" customFormat="1" ht="12.75" customHeight="1" x14ac:dyDescent="0.2">
      <c r="A18" s="117"/>
      <c r="B18" s="118"/>
      <c r="C18" s="119"/>
      <c r="D18" s="120"/>
      <c r="E18" s="118"/>
    </row>
    <row r="19" spans="1:5" s="121" customFormat="1" ht="12.75" customHeight="1" x14ac:dyDescent="0.2">
      <c r="A19" s="117"/>
      <c r="B19" s="118"/>
      <c r="C19" s="119"/>
      <c r="D19" s="120"/>
      <c r="E19" s="118"/>
    </row>
    <row r="20" spans="1:5" s="121" customFormat="1" ht="12.75" customHeight="1" x14ac:dyDescent="0.2">
      <c r="A20" s="117"/>
      <c r="B20" s="118"/>
      <c r="C20" s="119"/>
      <c r="D20" s="120"/>
      <c r="E20" s="118"/>
    </row>
    <row r="21" spans="1:5" s="121" customFormat="1" ht="12.75" customHeight="1" x14ac:dyDescent="0.2">
      <c r="A21" s="117"/>
      <c r="B21" s="118"/>
      <c r="C21" s="119"/>
      <c r="D21" s="120"/>
      <c r="E21" s="118"/>
    </row>
    <row r="22" spans="1:5" s="121" customFormat="1" ht="12.75" customHeight="1" x14ac:dyDescent="0.2">
      <c r="A22" s="117"/>
      <c r="B22" s="118"/>
      <c r="C22" s="119"/>
      <c r="D22" s="120"/>
      <c r="E22" s="118"/>
    </row>
    <row r="23" spans="1:5" s="121" customFormat="1" ht="12.75" customHeight="1" x14ac:dyDescent="0.2">
      <c r="A23" s="117"/>
      <c r="B23" s="118"/>
      <c r="C23" s="119"/>
      <c r="D23" s="120"/>
      <c r="E23" s="118"/>
    </row>
    <row r="24" spans="1:5" s="121" customFormat="1" ht="12.75" customHeight="1" x14ac:dyDescent="0.2">
      <c r="A24" s="117"/>
      <c r="B24" s="118"/>
      <c r="C24" s="119"/>
      <c r="D24" s="120"/>
      <c r="E24" s="118"/>
    </row>
    <row r="25" spans="1:5" s="121" customFormat="1" ht="12.75" customHeight="1" x14ac:dyDescent="0.2">
      <c r="A25" s="117"/>
      <c r="B25" s="118"/>
      <c r="C25" s="122"/>
      <c r="D25" s="120"/>
      <c r="E25" s="118"/>
    </row>
    <row r="26" spans="1:5" s="121" customFormat="1" ht="12.75" customHeight="1" x14ac:dyDescent="0.2">
      <c r="A26" s="117"/>
      <c r="B26" s="123"/>
      <c r="C26" s="122"/>
      <c r="D26" s="120"/>
      <c r="E26" s="118"/>
    </row>
    <row r="27" spans="1:5" s="121" customFormat="1" ht="12.75" customHeight="1" x14ac:dyDescent="0.2">
      <c r="A27" s="117"/>
      <c r="B27" s="123"/>
      <c r="C27" s="122"/>
      <c r="D27" s="120"/>
      <c r="E27" s="118"/>
    </row>
    <row r="28" spans="1:5" s="121" customFormat="1" ht="12.75" customHeight="1" x14ac:dyDescent="0.2">
      <c r="A28" s="117"/>
      <c r="B28" s="123"/>
      <c r="C28" s="122"/>
      <c r="D28" s="120"/>
      <c r="E28" s="118"/>
    </row>
    <row r="29" spans="1:5" s="121" customFormat="1" ht="12.75" customHeight="1" x14ac:dyDescent="0.2">
      <c r="A29" s="117"/>
      <c r="B29" s="123"/>
      <c r="C29" s="122"/>
      <c r="D29" s="120"/>
      <c r="E29" s="118"/>
    </row>
    <row r="30" spans="1:5" s="121" customFormat="1" ht="12.75" customHeight="1" x14ac:dyDescent="0.2">
      <c r="A30" s="117"/>
      <c r="B30" s="123"/>
      <c r="C30" s="122"/>
      <c r="D30" s="120"/>
      <c r="E30" s="118"/>
    </row>
    <row r="31" spans="1:5" s="121" customFormat="1" ht="12.75" customHeight="1" x14ac:dyDescent="0.2">
      <c r="A31" s="117"/>
      <c r="B31" s="123"/>
      <c r="C31" s="122"/>
      <c r="D31" s="120"/>
      <c r="E31" s="118"/>
    </row>
    <row r="32" spans="1:5" s="121" customFormat="1" ht="12.75" customHeight="1" x14ac:dyDescent="0.2">
      <c r="A32" s="117"/>
      <c r="B32" s="123"/>
      <c r="C32" s="122"/>
      <c r="D32" s="120"/>
      <c r="E32" s="118"/>
    </row>
    <row r="33" spans="1:5" s="121" customFormat="1" ht="12.75" customHeight="1" x14ac:dyDescent="0.2">
      <c r="A33" s="117"/>
      <c r="B33" s="123"/>
      <c r="C33" s="122"/>
      <c r="D33" s="120"/>
      <c r="E33" s="118"/>
    </row>
    <row r="34" spans="1:5" s="121" customFormat="1" ht="12.75" customHeight="1" x14ac:dyDescent="0.2">
      <c r="A34" s="117"/>
      <c r="B34" s="123"/>
      <c r="C34" s="122"/>
      <c r="D34" s="120"/>
      <c r="E34" s="118"/>
    </row>
    <row r="35" spans="1:5" s="121" customFormat="1" ht="12.75" customHeight="1" x14ac:dyDescent="0.2">
      <c r="A35" s="117"/>
      <c r="B35" s="123"/>
      <c r="C35" s="122"/>
      <c r="D35" s="120"/>
      <c r="E35" s="118"/>
    </row>
    <row r="36" spans="1:5" s="121" customFormat="1" ht="12.75" customHeight="1" x14ac:dyDescent="0.2">
      <c r="A36" s="117"/>
      <c r="B36" s="123"/>
      <c r="C36" s="122"/>
      <c r="D36" s="120"/>
      <c r="E36" s="118"/>
    </row>
    <row r="37" spans="1:5" s="121" customFormat="1" ht="12.75" customHeight="1" x14ac:dyDescent="0.2">
      <c r="A37" s="117"/>
      <c r="B37" s="123"/>
      <c r="C37" s="122"/>
      <c r="D37" s="120"/>
      <c r="E37" s="118"/>
    </row>
    <row r="38" spans="1:5" s="121" customFormat="1" ht="12.75" customHeight="1" x14ac:dyDescent="0.2">
      <c r="A38" s="117"/>
      <c r="B38" s="123"/>
      <c r="C38" s="122"/>
      <c r="D38" s="120"/>
      <c r="E38" s="118"/>
    </row>
    <row r="39" spans="1:5" s="121" customFormat="1" ht="12.75" customHeight="1" x14ac:dyDescent="0.2">
      <c r="A39" s="117"/>
      <c r="B39" s="123"/>
      <c r="C39" s="122"/>
      <c r="D39" s="120"/>
      <c r="E39" s="118"/>
    </row>
    <row r="40" spans="1:5" s="121" customFormat="1" ht="12.75" customHeight="1" x14ac:dyDescent="0.2">
      <c r="A40" s="117"/>
      <c r="B40" s="123"/>
      <c r="C40" s="122"/>
      <c r="D40" s="120"/>
      <c r="E40" s="118"/>
    </row>
    <row r="41" spans="1:5" s="121" customFormat="1" ht="12.75" customHeight="1" x14ac:dyDescent="0.2">
      <c r="A41" s="117"/>
      <c r="B41" s="123"/>
      <c r="C41" s="122"/>
      <c r="D41" s="120"/>
      <c r="E41" s="118"/>
    </row>
    <row r="42" spans="1:5" s="121" customFormat="1" ht="12.75" customHeight="1" x14ac:dyDescent="0.2">
      <c r="A42" s="117"/>
      <c r="B42" s="123"/>
      <c r="C42" s="122"/>
      <c r="D42" s="120"/>
      <c r="E42" s="118"/>
    </row>
    <row r="64" spans="5:5" hidden="1" x14ac:dyDescent="0.2">
      <c r="E64" s="112"/>
    </row>
    <row r="65" spans="4:5" hidden="1" x14ac:dyDescent="0.2">
      <c r="D65" s="111" t="s">
        <v>115</v>
      </c>
      <c r="E65" s="112"/>
    </row>
    <row r="66" spans="4:5" hidden="1" x14ac:dyDescent="0.2">
      <c r="D66" s="111" t="s">
        <v>116</v>
      </c>
      <c r="E66" s="112"/>
    </row>
    <row r="67" spans="4:5" hidden="1" x14ac:dyDescent="0.2">
      <c r="D67" s="111" t="s">
        <v>117</v>
      </c>
      <c r="E67" s="112"/>
    </row>
    <row r="68" spans="4:5" hidden="1" x14ac:dyDescent="0.2">
      <c r="D68" s="111" t="s">
        <v>118</v>
      </c>
      <c r="E68" s="112"/>
    </row>
    <row r="69" spans="4:5" hidden="1" x14ac:dyDescent="0.2">
      <c r="D69" s="111" t="s">
        <v>119</v>
      </c>
      <c r="E69" s="112"/>
    </row>
    <row r="70" spans="4:5" hidden="1" x14ac:dyDescent="0.2">
      <c r="D70" s="111" t="s">
        <v>120</v>
      </c>
      <c r="E70" s="112"/>
    </row>
    <row r="71" spans="4:5" hidden="1" x14ac:dyDescent="0.2">
      <c r="D71" s="111" t="s">
        <v>231</v>
      </c>
      <c r="E71" s="112"/>
    </row>
    <row r="72" spans="4:5" hidden="1" x14ac:dyDescent="0.2">
      <c r="D72" s="111" t="s">
        <v>232</v>
      </c>
      <c r="E72" s="112"/>
    </row>
    <row r="73" spans="4:5" x14ac:dyDescent="0.2">
      <c r="E73" s="112"/>
    </row>
    <row r="74" spans="4:5" x14ac:dyDescent="0.2">
      <c r="E74" s="112"/>
    </row>
  </sheetData>
  <sheetProtection password="E931" sheet="1" objects="1" scenarios="1" selectLockedCells="1"/>
  <mergeCells count="4">
    <mergeCell ref="C1:D1"/>
    <mergeCell ref="C2:D2"/>
    <mergeCell ref="C3:D3"/>
    <mergeCell ref="C4:D4"/>
  </mergeCells>
  <phoneticPr fontId="5" type="noConversion"/>
  <dataValidations disablePrompts="1" count="2">
    <dataValidation type="list" allowBlank="1" showInputMessage="1" showErrorMessage="1" sqref="D11:D24" xr:uid="{00000000-0002-0000-0400-000000000000}">
      <formula1>$D$64:$D$70</formula1>
    </dataValidation>
    <dataValidation type="list" allowBlank="1" showInputMessage="1" showErrorMessage="1" sqref="D10" xr:uid="{00000000-0002-0000-0400-000001000000}">
      <formula1>$D$64:$D$630</formula1>
    </dataValidation>
  </dataValidation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Header>&amp;L&amp;G&amp;R&amp;"Arial,Gras"&amp;12EXPERIMENTAL  STREAM
C3P COST REPORT
&amp;A</oddHeader>
    <oddFooter>&amp;L&amp;8Canada Media Fund - Experimental Stream - Production Cost Report Template - Version 1.3&amp;R&amp;9&amp;P of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F4873D-51C6-4F9C-92D2-DDC2FEB43E6B}"/>
</file>

<file path=customXml/itemProps2.xml><?xml version="1.0" encoding="utf-8"?>
<ds:datastoreItem xmlns:ds="http://schemas.openxmlformats.org/officeDocument/2006/customXml" ds:itemID="{B6000031-4FC6-40D6-AA88-E363951EF55B}"/>
</file>

<file path=customXml/itemProps3.xml><?xml version="1.0" encoding="utf-8"?>
<ds:datastoreItem xmlns:ds="http://schemas.openxmlformats.org/officeDocument/2006/customXml" ds:itemID="{EFD62F70-432C-42E5-8ECB-A4D5E84B48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Summary Page</vt:lpstr>
      <vt:lpstr>Allocation &amp; Origin Detail</vt:lpstr>
      <vt:lpstr>Costs Detail</vt:lpstr>
      <vt:lpstr>Final Financing</vt:lpstr>
      <vt:lpstr>Explanation of Variances</vt:lpstr>
      <vt:lpstr>'Allocation &amp; Origin Detail'!Print_Area</vt:lpstr>
      <vt:lpstr>'Costs Detail'!Print_Area</vt:lpstr>
      <vt:lpstr>'Explanation of Variances'!Print_Area</vt:lpstr>
      <vt:lpstr>'Final Financing'!Print_Area</vt:lpstr>
      <vt:lpstr>'Summary Page'!Print_Area</vt:lpstr>
      <vt:lpstr>'Costs Detail'!Print_Titles</vt:lpstr>
      <vt:lpstr>'Summary Page'!Print_Titles</vt:lpstr>
    </vt:vector>
  </TitlesOfParts>
  <Company>Telefilm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Clarkson</dc:creator>
  <cp:lastModifiedBy>Deschênes, Michelle (MTL)</cp:lastModifiedBy>
  <cp:lastPrinted>2017-03-09T16:48:52Z</cp:lastPrinted>
  <dcterms:created xsi:type="dcterms:W3CDTF">2002-10-04T15:00:59Z</dcterms:created>
  <dcterms:modified xsi:type="dcterms:W3CDTF">2021-11-30T19:17:35Z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